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7" activeTab="7"/>
  </bookViews>
  <sheets>
    <sheet name="支出调整预算" sheetId="1" state="hidden" r:id="rId1"/>
    <sheet name="空表" sheetId="2" r:id="rId2"/>
    <sheet name="2024年一般公共预算收入调整" sheetId="3" r:id="rId3"/>
    <sheet name="2024年一般公共预算支出调整" sheetId="4" r:id="rId4"/>
    <sheet name="2024年政府性基金预算收入调整" sheetId="5" r:id="rId5"/>
    <sheet name="2024年政府性基金预算支出调整" sheetId="6" r:id="rId6"/>
    <sheet name="2024年国有资本经营预算收入调整" sheetId="7" r:id="rId7"/>
    <sheet name="2024年国有资本经营预算支出调整" sheetId="8" r:id="rId8"/>
    <sheet name="2024年社保基金预算收入调整" sheetId="11" r:id="rId9"/>
    <sheet name="2024年社保基金预算支出调整" sheetId="10" r:id="rId10"/>
  </sheets>
  <definedNames>
    <definedName name="_xlnm._FilterDatabase" localSheetId="3" hidden="1">'2024年一般公共预算支出调整'!$A$5:$F$214</definedName>
    <definedName name="_xlnm._FilterDatabase" localSheetId="5" hidden="1">'2024年政府性基金预算支出调整'!$A$5:$E$54</definedName>
    <definedName name="_xlnm._FilterDatabase" localSheetId="7" hidden="1">'2024年国有资本经营预算支出调整'!$A$4:$E$36</definedName>
    <definedName name="_xlnm.Print_Titles" localSheetId="3">'2024年一般公共预算支出调整'!$3:$4</definedName>
    <definedName name="_xlnm.Print_Titles" localSheetId="6">'2024年国有资本经营预算收入调整'!$5:$6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<sst xmlns="http://schemas.openxmlformats.org/spreadsheetml/2006/main" count="610" uniqueCount="476">
  <si>
    <t>附件二：</t>
  </si>
  <si>
    <t>各县（市）2021年1-7月一般公共预算支出均衡完成考核表</t>
  </si>
  <si>
    <t>单位：万元</t>
  </si>
  <si>
    <t>地州市</t>
  </si>
  <si>
    <t>月份</t>
  </si>
  <si>
    <t>2021年一般公共预算支出调整预算数</t>
  </si>
  <si>
    <t>2021年一般公共预算支出年初预算数</t>
  </si>
  <si>
    <t>提前告知专项及转移支付</t>
  </si>
  <si>
    <t>年度执行中追加预算（合计）</t>
  </si>
  <si>
    <t>年度执行中追加转移支付及专项</t>
  </si>
  <si>
    <t>年度执行中追加直达资金</t>
  </si>
  <si>
    <t>地方政府一般债券收入</t>
  </si>
  <si>
    <t>政府性基金调入</t>
  </si>
  <si>
    <t>2021年1-7月公共预算支出完成数</t>
  </si>
  <si>
    <t>2013年1-6月公共预算支出完成数</t>
  </si>
  <si>
    <t>2013年7月当月公共预算支出完成数</t>
  </si>
  <si>
    <t>1-7月支出完成进度</t>
  </si>
  <si>
    <t>与序时进度的差额</t>
  </si>
  <si>
    <t>当月排名</t>
  </si>
  <si>
    <t>裕民县</t>
  </si>
  <si>
    <t>7月</t>
  </si>
  <si>
    <t>各县（市）2021年1-7月政府性基金预算支出均衡完成考核表</t>
  </si>
  <si>
    <t>2020年一般公共预算支出调整预算数</t>
  </si>
  <si>
    <t>2020年一般公共预算支出年初预算数</t>
  </si>
  <si>
    <t>年度执行中自治区专项追加预算</t>
  </si>
  <si>
    <t>年度执行中自治区转移性补助追加预算</t>
  </si>
  <si>
    <t>年度执行中地区财力追加</t>
  </si>
  <si>
    <t>地方政府专项债券收入</t>
  </si>
  <si>
    <t>超收</t>
  </si>
  <si>
    <t>2020年1-×月政府性基金预算支出完成数</t>
  </si>
  <si>
    <t>1-×月支出完成进度</t>
  </si>
  <si>
    <t>1 预算调整</t>
  </si>
  <si>
    <r>
      <rPr>
        <b/>
        <sz val="16"/>
        <color indexed="8"/>
        <rFont val="Times New Roman"/>
        <charset val="134"/>
      </rPr>
      <t>1.1 </t>
    </r>
    <r>
      <rPr>
        <b/>
        <sz val="16"/>
        <color indexed="8"/>
        <rFont val="宋体"/>
        <charset val="134"/>
      </rPr>
      <t>一般公共预算</t>
    </r>
  </si>
  <si>
    <r>
      <rPr>
        <b/>
        <sz val="12"/>
        <color indexed="8"/>
        <rFont val="宋体"/>
        <charset val="134"/>
      </rPr>
      <t>1. </t>
    </r>
    <r>
      <rPr>
        <b/>
        <sz val="12"/>
        <color indexed="8"/>
        <rFont val="宋体"/>
        <charset val="134"/>
      </rPr>
      <t>县（市）级一般公共预算收入调整方案</t>
    </r>
  </si>
  <si>
    <t xml:space="preserve"> </t>
  </si>
  <si>
    <t>科目编码</t>
  </si>
  <si>
    <t>科目名称</t>
  </si>
  <si>
    <t>年初预算数</t>
  </si>
  <si>
    <t>调增（+）</t>
  </si>
  <si>
    <t>调整预算</t>
  </si>
  <si>
    <t>调减（-）</t>
  </si>
  <si>
    <r>
      <rPr>
        <b/>
        <sz val="12"/>
        <color indexed="8"/>
        <rFont val="宋体"/>
        <charset val="134"/>
      </rPr>
      <t>2. </t>
    </r>
    <r>
      <rPr>
        <b/>
        <sz val="12"/>
        <color indexed="8"/>
        <rFont val="宋体"/>
        <charset val="134"/>
      </rPr>
      <t>县（市）级一般公共预算支出调整方案</t>
    </r>
  </si>
  <si>
    <r>
      <rPr>
        <b/>
        <sz val="16"/>
        <color indexed="8"/>
        <rFont val="Times New Roman"/>
        <charset val="134"/>
      </rPr>
      <t>1.2 </t>
    </r>
    <r>
      <rPr>
        <b/>
        <sz val="16"/>
        <color indexed="8"/>
        <rFont val="宋体"/>
        <charset val="134"/>
      </rPr>
      <t>政府性基金预算</t>
    </r>
  </si>
  <si>
    <r>
      <rPr>
        <b/>
        <sz val="12"/>
        <color indexed="8"/>
        <rFont val="宋体"/>
        <charset val="134"/>
      </rPr>
      <t>1. </t>
    </r>
    <r>
      <rPr>
        <b/>
        <sz val="12"/>
        <color indexed="8"/>
        <rFont val="宋体"/>
        <charset val="134"/>
      </rPr>
      <t>县（市）级政府性基金预算收入调整方案</t>
    </r>
  </si>
  <si>
    <r>
      <rPr>
        <b/>
        <sz val="12"/>
        <color indexed="8"/>
        <rFont val="宋体"/>
        <charset val="134"/>
      </rPr>
      <t>2. </t>
    </r>
    <r>
      <rPr>
        <b/>
        <sz val="12"/>
        <color indexed="8"/>
        <rFont val="宋体"/>
        <charset val="134"/>
      </rPr>
      <t>县（市）级政府性基金预算支出调整方案</t>
    </r>
  </si>
  <si>
    <t>3.3国有资本经营预算</t>
  </si>
  <si>
    <r>
      <rPr>
        <b/>
        <sz val="12"/>
        <color indexed="8"/>
        <rFont val="宋体"/>
        <charset val="134"/>
      </rPr>
      <t>1. </t>
    </r>
    <r>
      <rPr>
        <b/>
        <sz val="12"/>
        <color indexed="8"/>
        <rFont val="宋体"/>
        <charset val="134"/>
      </rPr>
      <t>县（市）级国有资本经营预算收入调整方案</t>
    </r>
  </si>
  <si>
    <r>
      <rPr>
        <b/>
        <sz val="12"/>
        <color indexed="8"/>
        <rFont val="宋体"/>
        <charset val="134"/>
      </rPr>
      <t>2. </t>
    </r>
    <r>
      <rPr>
        <b/>
        <sz val="12"/>
        <color indexed="8"/>
        <rFont val="宋体"/>
        <charset val="134"/>
      </rPr>
      <t>县（市）级国有资本经营预算支出调整方案</t>
    </r>
  </si>
  <si>
    <t>3.3社会保险基金预算</t>
  </si>
  <si>
    <r>
      <rPr>
        <b/>
        <sz val="12"/>
        <color indexed="8"/>
        <rFont val="宋体"/>
        <charset val="134"/>
      </rPr>
      <t>1. </t>
    </r>
    <r>
      <rPr>
        <b/>
        <sz val="12"/>
        <color indexed="8"/>
        <rFont val="宋体"/>
        <charset val="134"/>
      </rPr>
      <t>县（市）级社会保险基金预算收入调整方案</t>
    </r>
  </si>
  <si>
    <r>
      <rPr>
        <b/>
        <sz val="12"/>
        <color indexed="8"/>
        <rFont val="宋体"/>
        <charset val="134"/>
      </rPr>
      <t>2. </t>
    </r>
    <r>
      <rPr>
        <b/>
        <sz val="12"/>
        <color indexed="8"/>
        <rFont val="宋体"/>
        <charset val="134"/>
      </rPr>
      <t>县（市）级社会保险基金预算支出调整方案</t>
    </r>
  </si>
  <si>
    <t>1.裕民县一般公共预算收入调整方案（1-9月）</t>
  </si>
  <si>
    <t>一般公共预算收入合计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</si>
  <si>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</si>
  <si>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</si>
  <si>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</si>
  <si>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</si>
  <si>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</si>
  <si>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</si>
  <si>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</si>
  <si>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</si>
  <si>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</si>
  <si>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</si>
  <si>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</si>
  <si>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</si>
  <si>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</si>
  <si>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</si>
  <si>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</si>
  <si>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</si>
  <si>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</si>
  <si>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</si>
  <si>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</si>
  <si>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</si>
  <si>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</si>
  <si>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</si>
  <si>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</si>
  <si>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</si>
  <si>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</si>
  <si>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</si>
  <si>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</si>
  <si>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2. 裕民县一般公共预算支出调整方案（1-9月）</t>
  </si>
  <si>
    <t>一般公共预算支出</t>
  </si>
  <si>
    <t xml:space="preserve">  一般公共服务</t>
  </si>
  <si>
    <t xml:space="preserve">    人大事务</t>
  </si>
  <si>
    <t xml:space="preserve">    政协事务</t>
  </si>
  <si>
    <t xml:space="preserve">    政府办公厅(室)及相关机构事务</t>
  </si>
  <si>
    <t xml:space="preserve">    发展与改革事务</t>
  </si>
  <si>
    <t xml:space="preserve">    统计信息事务</t>
  </si>
  <si>
    <t xml:space="preserve">    财政事务</t>
  </si>
  <si>
    <t xml:space="preserve">    税收事务</t>
  </si>
  <si>
    <t xml:space="preserve">    审计事务</t>
  </si>
  <si>
    <t xml:space="preserve">    海关事务</t>
  </si>
  <si>
    <t xml:space="preserve">    纪检监察事务</t>
  </si>
  <si>
    <t xml:space="preserve">    商贸事务</t>
  </si>
  <si>
    <t xml:space="preserve">    知识产权事务</t>
  </si>
  <si>
    <t xml:space="preserve">    民族事务</t>
  </si>
  <si>
    <t xml:space="preserve">    港澳台事务</t>
  </si>
  <si>
    <t xml:space="preserve">    档案事务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</si>
  <si>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</si>
  <si>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</si>
  <si>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</si>
  <si>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</si>
  <si>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宣传事务</t>
  </si>
  <si>
    <t xml:space="preserve">    统战事务</t>
  </si>
  <si>
    <t xml:space="preserve">    对外联络事务</t>
  </si>
  <si>
    <t xml:space="preserve">    其他共产党事务支出</t>
  </si>
  <si>
    <t xml:space="preserve">    网信事务</t>
  </si>
  <si>
    <t xml:space="preserve">    市场监督管理事务</t>
  </si>
  <si>
    <t xml:space="preserve">    其他一般公共服务支出</t>
  </si>
  <si>
    <t xml:space="preserve">  外交支出</t>
  </si>
  <si>
    <t xml:space="preserve">    对外合作与交流</t>
  </si>
  <si>
    <t xml:space="preserve">    对外宣传</t>
  </si>
  <si>
    <t xml:space="preserve">    其他外交支出</t>
  </si>
  <si>
    <t xml:space="preserve">  国防支出</t>
  </si>
  <si>
    <t xml:space="preserve">    军费</t>
  </si>
  <si>
    <t xml:space="preserve">    国防科研事业</t>
  </si>
  <si>
    <t xml:space="preserve">    专项工程</t>
  </si>
  <si>
    <t xml:space="preserve">    国防动员</t>
  </si>
  <si>
    <t xml:space="preserve">    其他国防支出</t>
  </si>
  <si>
    <t xml:space="preserve">  公共安全支出</t>
  </si>
  <si>
    <t xml:space="preserve">    武装警察部队</t>
  </si>
  <si>
    <t xml:space="preserve">    公安</t>
  </si>
  <si>
    <t xml:space="preserve">    国家安全</t>
  </si>
  <si>
    <t xml:space="preserve">    检察</t>
  </si>
  <si>
    <t xml:space="preserve">    法院</t>
  </si>
  <si>
    <t xml:space="preserve">    司法</t>
  </si>
  <si>
    <t xml:space="preserve">    监狱</t>
  </si>
  <si>
    <t xml:space="preserve">    强制隔离戒毒</t>
  </si>
  <si>
    <t xml:space="preserve">    国家保密</t>
  </si>
  <si>
    <t xml:space="preserve">    缉私警察</t>
  </si>
  <si>
    <t xml:space="preserve">    其他公共安全支出</t>
  </si>
  <si>
    <t xml:space="preserve">  教育支出</t>
  </si>
  <si>
    <t xml:space="preserve">    教育管理事务</t>
  </si>
  <si>
    <t xml:space="preserve">    普通教育</t>
  </si>
  <si>
    <t xml:space="preserve">    职业教育</t>
  </si>
  <si>
    <t xml:space="preserve">    成人教育</t>
  </si>
  <si>
    <t xml:space="preserve">    广播电视教育</t>
  </si>
  <si>
    <t xml:space="preserve">    留学教育</t>
  </si>
  <si>
    <t xml:space="preserve">    特殊教育</t>
  </si>
  <si>
    <t xml:space="preserve">    进修及培训</t>
  </si>
  <si>
    <t xml:space="preserve">    教育费附加安排的支出</t>
  </si>
  <si>
    <t xml:space="preserve">    其他教育支出</t>
  </si>
  <si>
    <t xml:space="preserve">  科学技术支出</t>
  </si>
  <si>
    <t xml:space="preserve">    科学技术管理事务</t>
  </si>
  <si>
    <t xml:space="preserve">    基础研究</t>
  </si>
  <si>
    <t xml:space="preserve">    应用研究</t>
  </si>
  <si>
    <t xml:space="preserve">    技术研究与开发</t>
  </si>
  <si>
    <t xml:space="preserve">    科技条件与服务</t>
  </si>
  <si>
    <t xml:space="preserve">    社会科学</t>
  </si>
  <si>
    <t xml:space="preserve">    科学技术普及</t>
  </si>
  <si>
    <t xml:space="preserve">    科技交流与合作</t>
  </si>
  <si>
    <t xml:space="preserve">    科技重大项目</t>
  </si>
  <si>
    <t xml:space="preserve">    其他科学技术支出</t>
  </si>
  <si>
    <t xml:space="preserve">  文化旅游体育与传媒支出</t>
  </si>
  <si>
    <t xml:space="preserve">    文化和旅游</t>
  </si>
  <si>
    <t xml:space="preserve">    文物</t>
  </si>
  <si>
    <t xml:space="preserve">    体育</t>
  </si>
  <si>
    <t xml:space="preserve">    新闻出版电影</t>
  </si>
  <si>
    <t xml:space="preserve">    广播电视</t>
  </si>
  <si>
    <t xml:space="preserve">    其他文化旅游体育与传媒支出</t>
  </si>
  <si>
    <t xml:space="preserve">  社会保障和就业支出</t>
  </si>
  <si>
    <t xml:space="preserve">    人力资源和社会保障管理事务</t>
  </si>
  <si>
    <t xml:space="preserve">    民政管理事务</t>
  </si>
  <si>
    <t xml:space="preserve">    补充全国社会保障基金</t>
  </si>
  <si>
    <t xml:space="preserve">    行政事业单位养老支出</t>
  </si>
  <si>
    <t xml:space="preserve">    企业改革补助</t>
  </si>
  <si>
    <t xml:space="preserve">    就业补助</t>
  </si>
  <si>
    <t xml:space="preserve">    抚恤</t>
  </si>
  <si>
    <t xml:space="preserve">    退役安置</t>
  </si>
  <si>
    <t xml:space="preserve">    社会福利</t>
  </si>
  <si>
    <t xml:space="preserve">    残疾人事业</t>
  </si>
  <si>
    <t xml:space="preserve">    红十字事业</t>
  </si>
  <si>
    <t xml:space="preserve">    最低生活保障</t>
  </si>
  <si>
    <t xml:space="preserve">    临时救助</t>
  </si>
  <si>
    <t xml:space="preserve">    特困人员救助供养</t>
  </si>
  <si>
    <t xml:space="preserve">    补充道路交通事故社会救助基金</t>
  </si>
  <si>
    <t xml:space="preserve">    其他生活救助</t>
  </si>
  <si>
    <t xml:space="preserve">    财政对基本养老保险基金的补助</t>
  </si>
  <si>
    <t xml:space="preserve">    财政对其他社会保险基金的补助</t>
  </si>
  <si>
    <t xml:space="preserve">    退役军人管理事务</t>
  </si>
  <si>
    <t xml:space="preserve">    财政代缴社会保险费支出</t>
  </si>
  <si>
    <t xml:space="preserve">    其他社会保障和就业支出</t>
  </si>
  <si>
    <t xml:space="preserve">  卫生健康支出</t>
  </si>
  <si>
    <t xml:space="preserve">    卫生健康管理事务</t>
  </si>
  <si>
    <t xml:space="preserve">    公立医院</t>
  </si>
  <si>
    <t xml:space="preserve">    基层医疗卫生机构</t>
  </si>
  <si>
    <t xml:space="preserve">    公共卫生</t>
  </si>
  <si>
    <t xml:space="preserve">    中医药</t>
  </si>
  <si>
    <t xml:space="preserve">    计划生育事务</t>
  </si>
  <si>
    <t xml:space="preserve">    行政事业单位医疗</t>
  </si>
  <si>
    <t xml:space="preserve">    财政对基本医疗保险基金的补助</t>
  </si>
  <si>
    <t xml:space="preserve">    医疗救助</t>
  </si>
  <si>
    <t xml:space="preserve">    优抚对象医疗</t>
  </si>
  <si>
    <t xml:space="preserve">    医疗保障管理事务</t>
  </si>
  <si>
    <t xml:space="preserve">    老龄卫生健康事务</t>
  </si>
  <si>
    <t xml:space="preserve">    其他卫生健康支出</t>
  </si>
  <si>
    <t xml:space="preserve">  节能环保支出</t>
  </si>
  <si>
    <t xml:space="preserve">    环境保护管理事务</t>
  </si>
  <si>
    <t xml:space="preserve">    环境监测与监察</t>
  </si>
  <si>
    <t xml:space="preserve">    污染防治</t>
  </si>
  <si>
    <t xml:space="preserve">    自然生态保护</t>
  </si>
  <si>
    <t xml:space="preserve">    森林保护修复</t>
  </si>
  <si>
    <t xml:space="preserve">    风沙荒漠治理</t>
  </si>
  <si>
    <t xml:space="preserve">    退牧还草</t>
  </si>
  <si>
    <t xml:space="preserve">    已垦草原退耕还草</t>
  </si>
  <si>
    <t xml:space="preserve">    能源节约利用</t>
  </si>
  <si>
    <t xml:space="preserve">    污染减排</t>
  </si>
  <si>
    <t xml:space="preserve">    可再生能源</t>
  </si>
  <si>
    <t xml:space="preserve">    循环经济</t>
  </si>
  <si>
    <t xml:space="preserve">    能源管理事务</t>
  </si>
  <si>
    <t xml:space="preserve">    其他节能环保支出</t>
  </si>
  <si>
    <t xml:space="preserve">  城乡社区支出</t>
  </si>
  <si>
    <t xml:space="preserve">    城乡社区管理事务</t>
  </si>
  <si>
    <t xml:space="preserve">    城乡社区规划与管理</t>
  </si>
  <si>
    <t xml:space="preserve">    城乡社区公共设施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</si>
  <si>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</si>
  <si>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</si>
  <si>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</si>
  <si>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农林水支出</t>
  </si>
  <si>
    <t xml:space="preserve">    农业农村</t>
  </si>
  <si>
    <t xml:space="preserve">    林业和草原</t>
  </si>
  <si>
    <t xml:space="preserve">    水利</t>
  </si>
  <si>
    <t xml:space="preserve">    巩固脱贫攻坚成果衔接乡村振兴</t>
  </si>
  <si>
    <t xml:space="preserve">    农村综合改革</t>
  </si>
  <si>
    <t xml:space="preserve">    普惠金融发展支出</t>
  </si>
  <si>
    <t xml:space="preserve">    目标价格补贴</t>
  </si>
  <si>
    <t xml:space="preserve">    其他农林水支出</t>
  </si>
  <si>
    <t xml:space="preserve">  交通运输支出</t>
  </si>
  <si>
    <t xml:space="preserve">    公路水路运输</t>
  </si>
  <si>
    <t xml:space="preserve">    铁路运输</t>
  </si>
  <si>
    <t xml:space="preserve">    民用航空运输</t>
  </si>
  <si>
    <t xml:space="preserve">    邮政业支出</t>
  </si>
  <si>
    <t xml:space="preserve">    车辆购置税支出</t>
  </si>
  <si>
    <t xml:space="preserve">    其他交通运输支出</t>
  </si>
  <si>
    <t xml:space="preserve">  资源勘探工业信息等支出</t>
  </si>
  <si>
    <t xml:space="preserve">    资源勘探开发</t>
  </si>
  <si>
    <t xml:space="preserve">    制造业</t>
  </si>
  <si>
    <t xml:space="preserve">    建筑业</t>
  </si>
  <si>
    <t xml:space="preserve">    工业和信息产业监管</t>
  </si>
  <si>
    <t xml:space="preserve">    国有资产监管</t>
  </si>
  <si>
    <t xml:space="preserve">    支持中小企业发展和管理支出</t>
  </si>
  <si>
    <t xml:space="preserve">    其他资源勘探工业信息等支出</t>
  </si>
  <si>
    <t xml:space="preserve">  商业服务业等支出</t>
  </si>
  <si>
    <t xml:space="preserve">    商业流通事务</t>
  </si>
  <si>
    <t xml:space="preserve">    涉外发展服务支出</t>
  </si>
  <si>
    <t xml:space="preserve">    其他商业服务业等支出</t>
  </si>
  <si>
    <t xml:space="preserve">  金融支出</t>
  </si>
  <si>
    <t xml:space="preserve">    金融部门行政支出</t>
  </si>
  <si>
    <t xml:space="preserve">    金融部门监管支出</t>
  </si>
  <si>
    <t xml:space="preserve">    金融发展支出</t>
  </si>
  <si>
    <t xml:space="preserve">    金融调控支出</t>
  </si>
  <si>
    <t xml:space="preserve">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</si>
  <si>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</si>
  <si>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</si>
  <si>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</si>
  <si>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</si>
  <si>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</si>
  <si>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</si>
  <si>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</si>
  <si>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</si>
  <si>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</si>
  <si>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</si>
  <si>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</si>
  <si>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气象事务</t>
  </si>
  <si>
    <t xml:space="preserve">    其他自然资源海洋气象等支出</t>
  </si>
  <si>
    <t xml:space="preserve">  住房保障支出</t>
  </si>
  <si>
    <t xml:space="preserve">    保障性安居工程支出</t>
  </si>
  <si>
    <t xml:space="preserve">    住房改革支出</t>
  </si>
  <si>
    <t xml:space="preserve">    城乡社区住宅</t>
  </si>
  <si>
    <t xml:space="preserve">  粮油物资储备支出</t>
  </si>
  <si>
    <t xml:space="preserve">    粮油物资事务</t>
  </si>
  <si>
    <t xml:space="preserve">    能源储备</t>
  </si>
  <si>
    <t xml:space="preserve">    粮油储备</t>
  </si>
  <si>
    <t xml:space="preserve">    重要商品储备</t>
  </si>
  <si>
    <t xml:space="preserve">  灾害防治及应急管理支出</t>
  </si>
  <si>
    <t xml:space="preserve">    应急管理事务</t>
  </si>
  <si>
    <t xml:space="preserve">    消防救援事务</t>
  </si>
  <si>
    <t xml:space="preserve">    矿山安全</t>
  </si>
  <si>
    <t xml:space="preserve">    地震事务</t>
  </si>
  <si>
    <t xml:space="preserve">    自然灾害防治</t>
  </si>
  <si>
    <t xml:space="preserve">    自然灾害救灾及恢复重建支出</t>
  </si>
  <si>
    <t xml:space="preserve">    其他灾害防治及应急管理支出</t>
  </si>
  <si>
    <t xml:space="preserve">  预备费</t>
  </si>
  <si>
    <t xml:space="preserve">  其他支出</t>
  </si>
  <si>
    <t xml:space="preserve">    年初预留</t>
  </si>
  <si>
    <t xml:space="preserve">  债务付息支出</t>
  </si>
  <si>
    <t xml:space="preserve">    地方政府一般债务付息支出</t>
  </si>
  <si>
    <t xml:space="preserve">  债务发行费用支出</t>
  </si>
  <si>
    <t xml:space="preserve">    地方政府一般债务发行费用支出</t>
  </si>
  <si>
    <t>1. 裕民县政府性基金预算收入调整方案（1-9月）</t>
  </si>
  <si>
    <t>政府性基金收入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</si>
  <si>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</si>
  <si>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</si>
  <si>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</si>
  <si>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</si>
  <si>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</si>
  <si>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</si>
  <si>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</si>
  <si>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</si>
  <si>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</si>
  <si>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</si>
  <si>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</si>
  <si>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</si>
  <si>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</si>
  <si>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</si>
  <si>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</si>
  <si>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</si>
  <si>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</si>
  <si>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2. 裕民县政府性基金预算支出调整方案（1-9月）</t>
  </si>
  <si>
    <t>政府性基金预算支出</t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</si>
  <si>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</si>
  <si>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</si>
  <si>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</si>
  <si>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</si>
  <si>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</si>
  <si>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</si>
  <si>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</si>
  <si>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</si>
  <si>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国有土地使用权出让收入安排的支出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</si>
  <si>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</si>
  <si>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</si>
  <si>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</si>
  <si>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</si>
  <si>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</si>
  <si>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</si>
  <si>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</si>
  <si>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</si>
  <si>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</si>
  <si>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 xml:space="preserve">    超长期特别国债安排的支出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</si>
  <si>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</si>
  <si>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</si>
  <si>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</si>
  <si>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</si>
  <si>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</si>
  <si>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</si>
  <si>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</si>
  <si>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</si>
  <si>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</si>
  <si>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</si>
  <si>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</si>
  <si>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</si>
  <si>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</si>
  <si>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</si>
  <si>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</si>
  <si>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</si>
  <si>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</si>
  <si>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</si>
  <si>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</si>
  <si>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</si>
  <si>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七、资源勘探信息等支出</t>
  </si>
  <si>
    <t xml:space="preserve">    农网还贷资金支出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</si>
  <si>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</si>
  <si>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</si>
  <si>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</si>
  <si>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</si>
  <si>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十、债务付息支出</t>
  </si>
  <si>
    <t>十一、债务发行费用支出</t>
  </si>
  <si>
    <t>十二、抗疫特别国债安排的支出</t>
  </si>
  <si>
    <t>1.裕民县国有资本经营预算收入调整方案（1-9月）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</si>
  <si>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</si>
  <si>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</si>
  <si>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</si>
  <si>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</si>
  <si>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</si>
  <si>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</si>
  <si>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</si>
  <si>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</si>
  <si>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</si>
  <si>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</si>
  <si>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</si>
  <si>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</si>
  <si>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</si>
  <si>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</si>
  <si>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</si>
  <si>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</si>
  <si>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</si>
  <si>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</si>
  <si>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</si>
  <si>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</si>
  <si>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</si>
  <si>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</si>
  <si>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</si>
  <si>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</si>
  <si>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</si>
  <si>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</si>
  <si>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</si>
  <si>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</si>
  <si>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</si>
  <si>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</si>
  <si>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</si>
  <si>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</si>
  <si>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</si>
  <si>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</si>
  <si>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</si>
  <si>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</si>
  <si>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</si>
  <si>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</si>
  <si>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</si>
  <si>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</si>
  <si>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</si>
  <si>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</si>
  <si>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</si>
  <si>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</si>
  <si>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</si>
  <si>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</si>
  <si>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</si>
  <si>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</si>
  <si>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</si>
  <si>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</si>
  <si>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</si>
  <si>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2. 裕民县国有资本经营预算支出调整方案（1-9月）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</si>
  <si>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</si>
  <si>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</si>
  <si>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</si>
  <si>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</si>
  <si>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</si>
  <si>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</si>
  <si>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"三供一业"移交补助支出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</si>
  <si>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</si>
  <si>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</si>
  <si>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</si>
  <si>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</si>
  <si>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</si>
  <si>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</si>
  <si>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</si>
  <si>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</si>
  <si>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</si>
  <si>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</si>
  <si>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</si>
  <si>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</si>
  <si>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</si>
  <si>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</si>
  <si>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</si>
  <si>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</si>
  <si>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</si>
  <si>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</si>
  <si>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金融国有资本经营预算支出</t>
  </si>
  <si>
    <t xml:space="preserve">    资本性支出</t>
  </si>
  <si>
    <t xml:space="preserve">    改革性支出</t>
  </si>
  <si>
    <t xml:space="preserve">    其他金融国有资本经营预算支出</t>
  </si>
  <si>
    <t xml:space="preserve">  其他国有资本经营预算支出(款)</t>
  </si>
  <si>
    <t xml:space="preserve">    其他国有资本经营预算支出(项)</t>
  </si>
  <si>
    <t>1. 县（市）级社会保险基金预算收入调整方案（1-9月）</t>
  </si>
  <si>
    <t>社会保险基金收入</t>
  </si>
  <si>
    <t>城乡居民基本养老保险基金收入</t>
  </si>
  <si>
    <t>城乡居民基本养老保险基金缴费收入</t>
  </si>
  <si>
    <t>城乡居民基本养老保险基金财政补贴收入</t>
  </si>
  <si>
    <t>城乡居民基本养老保险基金利息收入</t>
  </si>
  <si>
    <t>城乡居民基本养老保险基金委托投资收益</t>
  </si>
  <si>
    <t>城乡居民基本养老保险基金集体补助收入</t>
  </si>
  <si>
    <t>其他城乡居民基本养老保险基金收入</t>
  </si>
  <si>
    <t>机关事业单位基本养老保险基金收入</t>
  </si>
  <si>
    <t>机关事业单位基本养老保险费收入</t>
  </si>
  <si>
    <t>机关事业单位基本养老保险基金财政补贴收入</t>
  </si>
  <si>
    <t>机关事业单位基本养老保险基金利息收入</t>
  </si>
  <si>
    <t>机关事业单位基本养老保险基金委托投资收益</t>
  </si>
  <si>
    <t>其他机关事业单位基本养老保险基金收入</t>
  </si>
  <si>
    <t>转移性收入</t>
  </si>
  <si>
    <t>社会保险基金转移收入</t>
  </si>
  <si>
    <t>城乡居民基本养老保险基金转移收入</t>
  </si>
  <si>
    <t>机关事业单位基本养老保险基金转移收入</t>
  </si>
  <si>
    <t>社会保险基金上级补助收入</t>
  </si>
  <si>
    <t>机关事业单位基本养老保险基金补助收入</t>
  </si>
  <si>
    <t>2. 县（市）级社会保险基金预算支出调整方案（1-9月）</t>
  </si>
  <si>
    <t>社会保险基金支出</t>
  </si>
  <si>
    <t>城乡居民基本养老保险基金支出</t>
  </si>
  <si>
    <t>基础养老金支出</t>
  </si>
  <si>
    <t>个人账户养老金支出</t>
  </si>
  <si>
    <t>丧葬补助金支出</t>
  </si>
  <si>
    <t>其他城乡居民基本养老保险基金支出</t>
  </si>
  <si>
    <t>机关事业单位基本养老保险基金支出</t>
  </si>
  <si>
    <t>其他机关事业单位基本养老保险基金支出</t>
  </si>
  <si>
    <t>转移性支出</t>
  </si>
  <si>
    <t>社会保险基金转移支出</t>
  </si>
  <si>
    <t>城乡居民基本养老保险基金转移支出</t>
  </si>
  <si>
    <t>机关事业单位基本养老保险基金转移支出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</si>
</sst>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;_က"/>
    <numFmt numFmtId="179" formatCode="0_);[Red]\(0\)"/>
  </numFmts>
  <fonts count="55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sz val="10.5"/>
      <color indexed="8"/>
      <name val="宋体"/>
      <charset val="134"/>
    </font>
    <font>
      <b/>
      <sz val="10.5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Times New Roman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10"/>
      <name val="宋体"/>
      <charset val="134"/>
    </font>
    <font>
      <b/>
      <sz val="18"/>
      <color indexed="8"/>
      <name val="Cambria"/>
      <charset val="134"/>
    </font>
    <font>
      <sz val="12"/>
      <name val="宋体"/>
      <charset val="134"/>
    </font>
    <font>
      <sz val="14"/>
      <name val="黑体"/>
      <charset val="134"/>
    </font>
    <font>
      <b/>
      <sz val="20"/>
      <name val="华文中宋"/>
      <charset val="134"/>
    </font>
    <font>
      <b/>
      <sz val="22"/>
      <name val="华文中宋"/>
      <charset val="134"/>
    </font>
    <font>
      <sz val="12"/>
      <name val="华文中宋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name val="华文细黑"/>
      <charset val="134"/>
    </font>
    <font>
      <sz val="10"/>
      <color indexed="8"/>
      <name val="华文细黑"/>
      <charset val="134"/>
    </font>
    <font>
      <b/>
      <sz val="10"/>
      <name val="华文中宋"/>
      <charset val="134"/>
    </font>
    <font>
      <sz val="10"/>
      <color indexed="10"/>
      <name val="仿宋_GB2312"/>
      <charset val="134"/>
    </font>
    <font>
      <sz val="9"/>
      <color indexed="8"/>
      <name val="华文细黑"/>
      <charset val="134"/>
    </font>
    <font>
      <sz val="10"/>
      <color indexed="10"/>
      <name val="华文细黑"/>
      <charset val="134"/>
    </font>
    <font>
      <sz val="10"/>
      <name val="华文仿宋"/>
      <charset val="134"/>
    </font>
    <font>
      <sz val="9"/>
      <name val="华文中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华文中宋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18" applyNumberFormat="0" applyAlignment="0" applyProtection="0">
      <alignment vertical="center"/>
    </xf>
    <xf numFmtId="0" fontId="46" fillId="6" borderId="19" applyNumberFormat="0" applyAlignment="0" applyProtection="0">
      <alignment vertical="center"/>
    </xf>
    <xf numFmtId="0" fontId="47" fillId="6" borderId="18" applyNumberFormat="0" applyAlignment="0" applyProtection="0">
      <alignment vertical="center"/>
    </xf>
    <xf numFmtId="0" fontId="48" fillId="7" borderId="20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3" fontId="0" fillId="2" borderId="3" xfId="0" applyNumberFormat="1" applyFont="1" applyFill="1" applyBorder="1" applyAlignment="1" applyProtection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0" borderId="3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50" applyFont="1" applyFill="1" applyBorder="1" applyAlignment="1">
      <alignment vertical="center" wrapText="1"/>
    </xf>
    <xf numFmtId="3" fontId="0" fillId="2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3" fontId="0" fillId="2" borderId="4" xfId="0" applyNumberFormat="1" applyFont="1" applyFill="1" applyBorder="1" applyAlignment="1" applyProtection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" fontId="0" fillId="2" borderId="1" xfId="0" applyNumberFormat="1" applyFont="1" applyFill="1" applyBorder="1" applyAlignment="1" applyProtection="1">
      <alignment horizontal="left" vertical="center"/>
    </xf>
    <xf numFmtId="0" fontId="0" fillId="2" borderId="1" xfId="0" applyFill="1" applyBorder="1">
      <alignment vertical="center"/>
    </xf>
    <xf numFmtId="0" fontId="11" fillId="0" borderId="0" xfId="0" applyFont="1" applyFill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vertical="center"/>
    </xf>
    <xf numFmtId="0" fontId="12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 applyProtection="1">
      <alignment horizontal="left" vertical="center"/>
      <protection locked="0"/>
    </xf>
    <xf numFmtId="177" fontId="13" fillId="0" borderId="5" xfId="0" applyNumberFormat="1" applyFont="1" applyFill="1" applyBorder="1" applyAlignment="1" applyProtection="1">
      <alignment horizontal="left" vertical="center"/>
      <protection locked="0"/>
    </xf>
    <xf numFmtId="176" fontId="13" fillId="0" borderId="6" xfId="0" applyNumberFormat="1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49">
      <alignment vertical="center"/>
    </xf>
    <xf numFmtId="0" fontId="19" fillId="0" borderId="0" xfId="0" applyFont="1" applyAlignment="1"/>
    <xf numFmtId="176" fontId="19" fillId="0" borderId="0" xfId="49" applyNumberFormat="1" applyAlignment="1">
      <alignment horizontal="center" vertical="center"/>
    </xf>
    <xf numFmtId="0" fontId="19" fillId="0" borderId="0" xfId="49" applyAlignment="1">
      <alignment horizontal="center" vertical="center"/>
    </xf>
    <xf numFmtId="0" fontId="20" fillId="0" borderId="0" xfId="49" applyFont="1">
      <alignment vertical="center"/>
    </xf>
    <xf numFmtId="0" fontId="21" fillId="0" borderId="0" xfId="49" applyFont="1" applyAlignment="1">
      <alignment horizontal="center" vertical="center"/>
    </xf>
    <xf numFmtId="176" fontId="21" fillId="0" borderId="0" xfId="49" applyNumberFormat="1" applyFont="1" applyAlignment="1">
      <alignment horizontal="center" vertical="center"/>
    </xf>
    <xf numFmtId="0" fontId="22" fillId="0" borderId="0" xfId="49" applyFont="1" applyAlignment="1">
      <alignment horizontal="center" vertical="center"/>
    </xf>
    <xf numFmtId="176" fontId="22" fillId="0" borderId="0" xfId="49" applyNumberFormat="1" applyFont="1" applyAlignment="1">
      <alignment horizontal="center" vertical="center"/>
    </xf>
    <xf numFmtId="0" fontId="23" fillId="0" borderId="1" xfId="49" applyFont="1" applyBorder="1" applyAlignment="1">
      <alignment horizontal="center" vertical="center" wrapText="1"/>
    </xf>
    <xf numFmtId="176" fontId="23" fillId="0" borderId="1" xfId="49" applyNumberFormat="1" applyFont="1" applyBorder="1" applyAlignment="1">
      <alignment horizontal="center" vertical="center" wrapText="1"/>
    </xf>
    <xf numFmtId="176" fontId="23" fillId="0" borderId="2" xfId="49" applyNumberFormat="1" applyFont="1" applyBorder="1" applyAlignment="1">
      <alignment horizontal="center" vertical="center" wrapText="1"/>
    </xf>
    <xf numFmtId="176" fontId="23" fillId="0" borderId="13" xfId="49" applyNumberFormat="1" applyFont="1" applyBorder="1" applyAlignment="1">
      <alignment horizontal="center" vertical="center" wrapText="1"/>
    </xf>
    <xf numFmtId="0" fontId="23" fillId="0" borderId="2" xfId="49" applyFont="1" applyBorder="1" applyAlignment="1">
      <alignment horizontal="center" vertical="center" wrapText="1"/>
    </xf>
    <xf numFmtId="0" fontId="23" fillId="0" borderId="2" xfId="49" applyFont="1" applyBorder="1" applyAlignment="1">
      <alignment horizontal="center" vertical="center"/>
    </xf>
    <xf numFmtId="178" fontId="24" fillId="0" borderId="2" xfId="49" applyNumberFormat="1" applyFont="1" applyBorder="1" applyAlignment="1">
      <alignment horizontal="right" vertical="center"/>
    </xf>
    <xf numFmtId="0" fontId="24" fillId="0" borderId="2" xfId="49" applyFont="1" applyBorder="1" applyAlignment="1">
      <alignment horizontal="right" vertical="center"/>
    </xf>
    <xf numFmtId="0" fontId="25" fillId="0" borderId="2" xfId="49" applyFont="1" applyBorder="1" applyAlignment="1">
      <alignment horizontal="right" vertical="center"/>
    </xf>
    <xf numFmtId="178" fontId="25" fillId="0" borderId="2" xfId="49" applyNumberFormat="1" applyFont="1" applyBorder="1" applyAlignment="1">
      <alignment horizontal="right" vertical="center"/>
    </xf>
    <xf numFmtId="176" fontId="25" fillId="0" borderId="2" xfId="49" applyNumberFormat="1" applyFont="1" applyBorder="1" applyAlignment="1">
      <alignment horizontal="center" vertical="center"/>
    </xf>
    <xf numFmtId="176" fontId="24" fillId="0" borderId="2" xfId="49" applyNumberFormat="1" applyFont="1" applyBorder="1" applyAlignment="1">
      <alignment horizontal="center" vertical="center"/>
    </xf>
    <xf numFmtId="0" fontId="23" fillId="0" borderId="1" xfId="49" applyFont="1" applyBorder="1" applyAlignment="1">
      <alignment horizontal="center" vertical="center"/>
    </xf>
    <xf numFmtId="178" fontId="24" fillId="0" borderId="1" xfId="49" applyNumberFormat="1" applyFont="1" applyBorder="1" applyAlignment="1">
      <alignment horizontal="right" vertical="center"/>
    </xf>
    <xf numFmtId="0" fontId="24" fillId="0" borderId="1" xfId="49" applyFont="1" applyBorder="1" applyAlignment="1">
      <alignment horizontal="right" vertical="center"/>
    </xf>
    <xf numFmtId="0" fontId="25" fillId="0" borderId="1" xfId="49" applyFont="1" applyBorder="1" applyAlignment="1">
      <alignment horizontal="right" vertical="center"/>
    </xf>
    <xf numFmtId="178" fontId="25" fillId="0" borderId="1" xfId="49" applyNumberFormat="1" applyFont="1" applyBorder="1" applyAlignment="1">
      <alignment horizontal="right" vertical="center"/>
    </xf>
    <xf numFmtId="176" fontId="25" fillId="0" borderId="1" xfId="49" applyNumberFormat="1" applyFont="1" applyBorder="1" applyAlignment="1">
      <alignment horizontal="center" vertical="center"/>
    </xf>
    <xf numFmtId="176" fontId="24" fillId="0" borderId="1" xfId="49" applyNumberFormat="1" applyFont="1" applyBorder="1" applyAlignment="1">
      <alignment horizontal="center" vertical="center"/>
    </xf>
    <xf numFmtId="176" fontId="7" fillId="0" borderId="1" xfId="49" applyNumberFormat="1" applyFont="1" applyBorder="1" applyAlignment="1">
      <alignment horizontal="center" vertical="center"/>
    </xf>
    <xf numFmtId="0" fontId="26" fillId="0" borderId="14" xfId="49" applyFont="1" applyBorder="1" applyAlignment="1">
      <alignment horizontal="right" vertical="center"/>
    </xf>
    <xf numFmtId="178" fontId="25" fillId="0" borderId="0" xfId="49" applyNumberFormat="1" applyFont="1" applyAlignment="1">
      <alignment horizontal="right" vertical="center"/>
    </xf>
    <xf numFmtId="178" fontId="26" fillId="0" borderId="1" xfId="49" applyNumberFormat="1" applyFont="1" applyBorder="1" applyAlignment="1">
      <alignment horizontal="right" vertical="center"/>
    </xf>
    <xf numFmtId="0" fontId="26" fillId="0" borderId="1" xfId="49" applyFont="1" applyBorder="1" applyAlignment="1">
      <alignment horizontal="right" vertical="center"/>
    </xf>
    <xf numFmtId="0" fontId="27" fillId="0" borderId="1" xfId="49" applyFont="1" applyBorder="1" applyAlignment="1">
      <alignment horizontal="right" vertical="center"/>
    </xf>
    <xf numFmtId="176" fontId="27" fillId="0" borderId="1" xfId="49" applyNumberFormat="1" applyFont="1" applyBorder="1" applyAlignment="1">
      <alignment horizontal="center" vertical="center"/>
    </xf>
    <xf numFmtId="176" fontId="26" fillId="0" borderId="1" xfId="49" applyNumberFormat="1" applyFont="1" applyBorder="1" applyAlignment="1">
      <alignment horizontal="center" vertical="center"/>
    </xf>
    <xf numFmtId="0" fontId="23" fillId="0" borderId="1" xfId="49" applyFont="1" applyFill="1" applyBorder="1" applyAlignment="1">
      <alignment horizontal="center" vertical="center"/>
    </xf>
    <xf numFmtId="178" fontId="26" fillId="0" borderId="1" xfId="49" applyNumberFormat="1" applyFont="1" applyFill="1" applyBorder="1" applyAlignment="1">
      <alignment horizontal="right" vertical="center"/>
    </xf>
    <xf numFmtId="0" fontId="26" fillId="0" borderId="1" xfId="49" applyFont="1" applyFill="1" applyBorder="1" applyAlignment="1">
      <alignment horizontal="right" vertical="center"/>
    </xf>
    <xf numFmtId="0" fontId="27" fillId="0" borderId="1" xfId="49" applyFont="1" applyFill="1" applyBorder="1" applyAlignment="1">
      <alignment horizontal="right" vertical="center"/>
    </xf>
    <xf numFmtId="178" fontId="27" fillId="0" borderId="1" xfId="49" applyNumberFormat="1" applyFont="1" applyFill="1" applyBorder="1" applyAlignment="1">
      <alignment horizontal="right" vertical="center"/>
    </xf>
    <xf numFmtId="176" fontId="27" fillId="0" borderId="1" xfId="49" applyNumberFormat="1" applyFont="1" applyFill="1" applyBorder="1" applyAlignment="1">
      <alignment horizontal="center" vertical="center"/>
    </xf>
    <xf numFmtId="176" fontId="26" fillId="0" borderId="1" xfId="49" applyNumberFormat="1" applyFont="1" applyFill="1" applyBorder="1" applyAlignment="1">
      <alignment horizontal="center" vertical="center"/>
    </xf>
    <xf numFmtId="0" fontId="23" fillId="0" borderId="2" xfId="49" applyFont="1" applyFill="1" applyBorder="1" applyAlignment="1">
      <alignment horizontal="center" vertical="center"/>
    </xf>
    <xf numFmtId="0" fontId="26" fillId="0" borderId="2" xfId="49" applyFont="1" applyFill="1" applyBorder="1" applyAlignment="1">
      <alignment horizontal="right" vertical="center"/>
    </xf>
    <xf numFmtId="178" fontId="27" fillId="0" borderId="2" xfId="49" applyNumberFormat="1" applyFont="1" applyFill="1" applyBorder="1" applyAlignment="1">
      <alignment horizontal="right" vertical="center"/>
    </xf>
    <xf numFmtId="176" fontId="7" fillId="0" borderId="2" xfId="49" applyNumberFormat="1" applyFont="1" applyFill="1" applyBorder="1" applyAlignment="1">
      <alignment horizontal="center" vertical="center"/>
    </xf>
    <xf numFmtId="176" fontId="26" fillId="0" borderId="2" xfId="49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/>
    </xf>
    <xf numFmtId="176" fontId="19" fillId="0" borderId="1" xfId="49" applyNumberFormat="1" applyFill="1" applyBorder="1" applyAlignment="1">
      <alignment horizontal="center" vertical="center"/>
    </xf>
    <xf numFmtId="0" fontId="28" fillId="0" borderId="0" xfId="49" applyFont="1" applyBorder="1" applyAlignment="1">
      <alignment horizontal="right" vertical="center"/>
    </xf>
    <xf numFmtId="0" fontId="23" fillId="0" borderId="13" xfId="49" applyFont="1" applyBorder="1" applyAlignment="1">
      <alignment horizontal="center" vertical="center" wrapText="1"/>
    </xf>
    <xf numFmtId="0" fontId="29" fillId="0" borderId="2" xfId="49" applyFont="1" applyBorder="1" applyAlignment="1">
      <alignment horizontal="center" vertical="center"/>
    </xf>
    <xf numFmtId="0" fontId="29" fillId="0" borderId="2" xfId="49" applyFont="1" applyBorder="1" applyAlignment="1">
      <alignment horizontal="right" vertical="center"/>
    </xf>
    <xf numFmtId="0" fontId="30" fillId="0" borderId="2" xfId="49" applyFont="1" applyBorder="1" applyAlignment="1">
      <alignment horizontal="right" vertical="center"/>
    </xf>
    <xf numFmtId="10" fontId="30" fillId="0" borderId="2" xfId="49" applyNumberFormat="1" applyFont="1" applyFill="1" applyBorder="1" applyAlignment="1">
      <alignment horizontal="right" vertical="center"/>
    </xf>
    <xf numFmtId="10" fontId="31" fillId="0" borderId="2" xfId="49" applyNumberFormat="1" applyFont="1" applyFill="1" applyBorder="1" applyAlignment="1">
      <alignment horizontal="right" vertical="center"/>
    </xf>
    <xf numFmtId="0" fontId="29" fillId="0" borderId="1" xfId="49" applyFont="1" applyBorder="1" applyAlignment="1">
      <alignment horizontal="center" vertical="center"/>
    </xf>
    <xf numFmtId="0" fontId="29" fillId="0" borderId="1" xfId="49" applyFont="1" applyBorder="1" applyAlignment="1">
      <alignment horizontal="right" vertical="center"/>
    </xf>
    <xf numFmtId="0" fontId="24" fillId="0" borderId="1" xfId="49" applyFont="1" applyFill="1" applyBorder="1" applyAlignment="1">
      <alignment vertical="center" wrapText="1"/>
    </xf>
    <xf numFmtId="0" fontId="30" fillId="0" borderId="1" xfId="49" applyFont="1" applyBorder="1" applyAlignment="1">
      <alignment horizontal="right" vertical="center"/>
    </xf>
    <xf numFmtId="10" fontId="30" fillId="0" borderId="1" xfId="49" applyNumberFormat="1" applyFont="1" applyFill="1" applyBorder="1" applyAlignment="1">
      <alignment horizontal="right" vertical="center"/>
    </xf>
    <xf numFmtId="10" fontId="31" fillId="0" borderId="1" xfId="49" applyNumberFormat="1" applyFont="1" applyFill="1" applyBorder="1" applyAlignment="1">
      <alignment horizontal="right" vertical="center"/>
    </xf>
    <xf numFmtId="0" fontId="25" fillId="0" borderId="1" xfId="49" applyFont="1" applyBorder="1" applyAlignment="1">
      <alignment horizontal="center" vertical="center"/>
    </xf>
    <xf numFmtId="179" fontId="32" fillId="0" borderId="1" xfId="0" applyNumberFormat="1" applyFont="1" applyFill="1" applyBorder="1" applyAlignment="1">
      <alignment vertical="center"/>
    </xf>
    <xf numFmtId="0" fontId="33" fillId="0" borderId="1" xfId="49" applyFont="1" applyFill="1" applyBorder="1" applyAlignment="1">
      <alignment vertical="center" wrapText="1"/>
    </xf>
    <xf numFmtId="0" fontId="24" fillId="0" borderId="1" xfId="49" applyFont="1" applyBorder="1" applyAlignment="1">
      <alignment horizontal="center" vertical="center"/>
    </xf>
    <xf numFmtId="0" fontId="24" fillId="0" borderId="1" xfId="49" applyFont="1" applyBorder="1">
      <alignment vertical="center"/>
    </xf>
    <xf numFmtId="0" fontId="24" fillId="0" borderId="3" xfId="49" applyFont="1" applyBorder="1">
      <alignment vertical="center"/>
    </xf>
    <xf numFmtId="0" fontId="34" fillId="0" borderId="5" xfId="49" applyFont="1" applyBorder="1">
      <alignment vertical="center"/>
    </xf>
    <xf numFmtId="0" fontId="34" fillId="0" borderId="1" xfId="49" applyFont="1" applyBorder="1">
      <alignment vertical="center"/>
    </xf>
    <xf numFmtId="10" fontId="35" fillId="0" borderId="1" xfId="49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24" fillId="0" borderId="14" xfId="49" applyFont="1" applyBorder="1">
      <alignment vertical="center"/>
    </xf>
    <xf numFmtId="0" fontId="7" fillId="0" borderId="1" xfId="49" applyFont="1" applyBorder="1">
      <alignment vertical="center"/>
    </xf>
    <xf numFmtId="0" fontId="19" fillId="0" borderId="1" xfId="49" applyBorder="1">
      <alignment vertical="center"/>
    </xf>
    <xf numFmtId="0" fontId="7" fillId="0" borderId="1" xfId="49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31" fillId="0" borderId="1" xfId="49" applyFont="1" applyBorder="1" applyAlignment="1">
      <alignment horizontal="center" vertical="center"/>
    </xf>
    <xf numFmtId="0" fontId="31" fillId="0" borderId="1" xfId="49" applyFont="1" applyBorder="1" applyAlignment="1">
      <alignment horizontal="right" vertical="center"/>
    </xf>
    <xf numFmtId="10" fontId="27" fillId="0" borderId="1" xfId="49" applyNumberFormat="1" applyFont="1" applyFill="1" applyBorder="1" applyAlignment="1">
      <alignment horizontal="right" vertical="center"/>
    </xf>
    <xf numFmtId="0" fontId="31" fillId="0" borderId="1" xfId="49" applyFont="1" applyFill="1" applyBorder="1" applyAlignment="1">
      <alignment horizontal="center" vertical="center"/>
    </xf>
    <xf numFmtId="0" fontId="31" fillId="0" borderId="1" xfId="49" applyFont="1" applyFill="1" applyBorder="1" applyAlignment="1">
      <alignment horizontal="right" vertical="center"/>
    </xf>
    <xf numFmtId="0" fontId="36" fillId="0" borderId="1" xfId="49" applyFont="1" applyFill="1" applyBorder="1" applyAlignment="1">
      <alignment vertical="center" wrapText="1"/>
    </xf>
    <xf numFmtId="0" fontId="23" fillId="0" borderId="1" xfId="49" applyFont="1" applyFill="1" applyBorder="1" applyAlignment="1">
      <alignment vertical="center" wrapText="1"/>
    </xf>
    <xf numFmtId="0" fontId="19" fillId="0" borderId="2" xfId="49" applyFill="1" applyBorder="1" applyAlignment="1">
      <alignment horizontal="center" vertical="center"/>
    </xf>
    <xf numFmtId="0" fontId="19" fillId="0" borderId="2" xfId="49" applyFill="1" applyBorder="1">
      <alignment vertical="center"/>
    </xf>
    <xf numFmtId="0" fontId="7" fillId="0" borderId="2" xfId="49" applyFont="1" applyFill="1" applyBorder="1">
      <alignment vertical="center"/>
    </xf>
    <xf numFmtId="10" fontId="27" fillId="0" borderId="2" xfId="49" applyNumberFormat="1" applyFont="1" applyFill="1" applyBorder="1" applyAlignment="1">
      <alignment horizontal="right" vertical="center"/>
    </xf>
    <xf numFmtId="0" fontId="19" fillId="0" borderId="1" xfId="49" applyFill="1" applyBorder="1" applyAlignment="1">
      <alignment horizontal="center" vertical="center"/>
    </xf>
    <xf numFmtId="0" fontId="7" fillId="0" borderId="1" xfId="49" applyFont="1" applyFill="1" applyBorder="1">
      <alignment vertical="center"/>
    </xf>
    <xf numFmtId="0" fontId="19" fillId="0" borderId="1" xfId="49" applyFill="1" applyBorder="1">
      <alignment vertical="center"/>
    </xf>
    <xf numFmtId="0" fontId="27" fillId="0" borderId="3" xfId="49" applyFont="1" applyFill="1" applyBorder="1" applyAlignment="1">
      <alignment horizontal="right" vertical="center"/>
    </xf>
    <xf numFmtId="0" fontId="19" fillId="0" borderId="1" xfId="0" applyFont="1" applyFill="1" applyBorder="1" applyAlignment="1"/>
    <xf numFmtId="0" fontId="19" fillId="0" borderId="5" xfId="49" applyFill="1" applyBorder="1">
      <alignment vertical="center"/>
    </xf>
    <xf numFmtId="0" fontId="19" fillId="0" borderId="14" xfId="49" applyFill="1" applyBorder="1">
      <alignment vertical="center"/>
    </xf>
    <xf numFmtId="0" fontId="26" fillId="0" borderId="2" xfId="49" applyFont="1" applyBorder="1">
      <alignment vertical="center"/>
    </xf>
    <xf numFmtId="0" fontId="26" fillId="0" borderId="1" xfId="49" applyFont="1" applyBorder="1">
      <alignment vertical="center"/>
    </xf>
    <xf numFmtId="0" fontId="19" fillId="0" borderId="0" xfId="49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塔城地区2013月10月支出进度考核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1"/>
  <sheetViews>
    <sheetView workbookViewId="0">
      <selection activeCell="C7" sqref="C7"/>
    </sheetView>
  </sheetViews>
  <sheetFormatPr defaultColWidth="9" defaultRowHeight="14.25"/>
  <cols>
    <col min="1" max="1" width="10.125" style="84" customWidth="1"/>
    <col min="2" max="2" width="6.75" style="84" customWidth="1"/>
    <col min="3" max="3" width="8.125" style="84" customWidth="1"/>
    <col min="4" max="4" width="7.75" style="84" customWidth="1"/>
    <col min="5" max="5" width="7.5" style="84" customWidth="1"/>
    <col min="6" max="6" width="7.25" style="84" customWidth="1"/>
    <col min="7" max="8" width="8" style="86" customWidth="1"/>
    <col min="9" max="9" width="7" style="87" customWidth="1"/>
    <col min="10" max="11" width="7" style="84" customWidth="1"/>
    <col min="12" max="12" width="7.125" style="84" customWidth="1"/>
    <col min="13" max="14" width="9.125" style="84" hidden="1" customWidth="1"/>
    <col min="15" max="15" width="8.25" style="84" customWidth="1"/>
    <col min="16" max="16" width="7.75" style="84" customWidth="1"/>
    <col min="17" max="17" width="8" style="84" hidden="1" customWidth="1"/>
    <col min="18" max="18" width="11.5" style="84" hidden="1" customWidth="1"/>
    <col min="19" max="19" width="8" style="84" customWidth="1"/>
    <col min="20" max="20" width="9.375" style="84"/>
    <col min="21" max="256" width="9" style="84"/>
    <col min="257" max="16384" width="9" style="83"/>
  </cols>
  <sheetData>
    <row r="1" s="83" customFormat="1" ht="18.75" spans="1:256">
      <c r="A1" s="88" t="s">
        <v>0</v>
      </c>
      <c r="B1" s="88"/>
      <c r="C1" s="88"/>
      <c r="D1" s="84"/>
      <c r="E1" s="84"/>
      <c r="F1" s="84"/>
      <c r="G1" s="86"/>
      <c r="H1" s="86"/>
      <c r="I1" s="87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</row>
    <row r="2" s="84" customFormat="1" ht="31.5" customHeight="1" spans="1:18">
      <c r="A2" s="89" t="s">
        <v>1</v>
      </c>
      <c r="B2" s="89"/>
      <c r="C2" s="89"/>
      <c r="D2" s="89"/>
      <c r="E2" s="89"/>
      <c r="F2" s="89"/>
      <c r="G2" s="90"/>
      <c r="H2" s="90"/>
      <c r="I2" s="89"/>
      <c r="J2" s="89"/>
      <c r="K2" s="89"/>
      <c r="L2" s="89"/>
      <c r="M2" s="89"/>
      <c r="N2" s="89"/>
      <c r="O2" s="89"/>
      <c r="P2" s="89"/>
      <c r="Q2" s="89"/>
      <c r="R2" s="85"/>
    </row>
    <row r="3" s="84" customFormat="1" ht="13.5" customHeight="1" spans="1:18">
      <c r="A3" s="91"/>
      <c r="B3" s="91"/>
      <c r="C3" s="91"/>
      <c r="D3" s="91"/>
      <c r="E3" s="91"/>
      <c r="F3" s="91"/>
      <c r="G3" s="92"/>
      <c r="H3" s="92"/>
      <c r="I3" s="91"/>
      <c r="J3" s="91"/>
      <c r="K3" s="91"/>
      <c r="L3" s="91"/>
      <c r="M3" s="91"/>
      <c r="N3" s="91"/>
      <c r="O3" s="134" t="s">
        <v>2</v>
      </c>
      <c r="P3" s="134"/>
      <c r="Q3" s="134"/>
      <c r="R3" s="85"/>
    </row>
    <row r="4" s="84" customFormat="1" ht="21" customHeight="1" spans="1:17">
      <c r="A4" s="93" t="s">
        <v>3</v>
      </c>
      <c r="B4" s="93" t="s">
        <v>4</v>
      </c>
      <c r="C4" s="93" t="s">
        <v>5</v>
      </c>
      <c r="D4" s="93" t="s">
        <v>6</v>
      </c>
      <c r="E4" s="93" t="s">
        <v>7</v>
      </c>
      <c r="F4" s="93" t="s">
        <v>8</v>
      </c>
      <c r="G4" s="94" t="s">
        <v>9</v>
      </c>
      <c r="H4" s="95" t="s">
        <v>10</v>
      </c>
      <c r="I4" s="97"/>
      <c r="J4" s="97" t="s">
        <v>11</v>
      </c>
      <c r="K4" s="97" t="s">
        <v>12</v>
      </c>
      <c r="L4" s="93" t="s">
        <v>13</v>
      </c>
      <c r="M4" s="93" t="s">
        <v>14</v>
      </c>
      <c r="N4" s="93" t="s">
        <v>15</v>
      </c>
      <c r="O4" s="93" t="s">
        <v>16</v>
      </c>
      <c r="P4" s="93" t="s">
        <v>17</v>
      </c>
      <c r="Q4" s="93" t="s">
        <v>18</v>
      </c>
    </row>
    <row r="5" s="84" customFormat="1" ht="21" customHeight="1" spans="1:18">
      <c r="A5" s="93"/>
      <c r="B5" s="93"/>
      <c r="C5" s="93"/>
      <c r="D5" s="93"/>
      <c r="E5" s="93"/>
      <c r="F5" s="93"/>
      <c r="G5" s="94"/>
      <c r="H5" s="96"/>
      <c r="I5" s="135"/>
      <c r="J5" s="135"/>
      <c r="K5" s="135"/>
      <c r="L5" s="93"/>
      <c r="M5" s="93"/>
      <c r="N5" s="93"/>
      <c r="O5" s="93"/>
      <c r="P5" s="93"/>
      <c r="Q5" s="93"/>
      <c r="R5" s="85"/>
    </row>
    <row r="6" s="84" customFormat="1" ht="65" customHeight="1" spans="1:18">
      <c r="A6" s="97"/>
      <c r="B6" s="97"/>
      <c r="C6" s="97"/>
      <c r="D6" s="97"/>
      <c r="E6" s="97"/>
      <c r="F6" s="97"/>
      <c r="G6" s="95"/>
      <c r="H6" s="96"/>
      <c r="I6" s="135"/>
      <c r="J6" s="135"/>
      <c r="K6" s="135"/>
      <c r="L6" s="97"/>
      <c r="M6" s="97"/>
      <c r="N6" s="97"/>
      <c r="O6" s="97"/>
      <c r="P6" s="97"/>
      <c r="Q6" s="97"/>
      <c r="R6" s="85"/>
    </row>
    <row r="7" s="84" customFormat="1" ht="27" customHeight="1" spans="1:17">
      <c r="A7" s="98" t="s">
        <v>19</v>
      </c>
      <c r="B7" s="98" t="s">
        <v>20</v>
      </c>
      <c r="C7" s="99">
        <f>D7-E7+F7</f>
        <v>134788</v>
      </c>
      <c r="D7" s="100">
        <v>91559</v>
      </c>
      <c r="E7" s="101">
        <v>25727</v>
      </c>
      <c r="F7" s="102">
        <f>SUM(G7:K7)</f>
        <v>68956</v>
      </c>
      <c r="G7" s="103">
        <v>37122</v>
      </c>
      <c r="H7" s="104">
        <v>19756</v>
      </c>
      <c r="I7" s="136"/>
      <c r="J7" s="101">
        <f>13278-1200</f>
        <v>12078</v>
      </c>
      <c r="K7" s="137"/>
      <c r="L7" s="101">
        <v>64815</v>
      </c>
      <c r="M7" s="138">
        <v>36279</v>
      </c>
      <c r="N7" s="138">
        <v>6352</v>
      </c>
      <c r="O7" s="139">
        <f>L7/C7</f>
        <v>0.480866249220999</v>
      </c>
      <c r="P7" s="140">
        <f>O7-58.33%</f>
        <v>-0.102433750779001</v>
      </c>
      <c r="Q7" s="180"/>
    </row>
    <row r="8" s="84" customFormat="1" ht="27" customHeight="1" spans="1:17">
      <c r="A8" s="105"/>
      <c r="B8" s="105"/>
      <c r="C8" s="106"/>
      <c r="D8" s="107"/>
      <c r="E8" s="108"/>
      <c r="F8" s="109"/>
      <c r="G8" s="110"/>
      <c r="H8" s="111"/>
      <c r="I8" s="141"/>
      <c r="J8" s="108"/>
      <c r="K8" s="142"/>
      <c r="L8" s="143"/>
      <c r="M8" s="144"/>
      <c r="N8" s="144"/>
      <c r="O8" s="145"/>
      <c r="P8" s="146"/>
      <c r="Q8" s="181"/>
    </row>
    <row r="9" s="84" customFormat="1" ht="27" hidden="1" customHeight="1" spans="1:17">
      <c r="A9" s="105"/>
      <c r="B9" s="105"/>
      <c r="C9" s="106"/>
      <c r="D9" s="107"/>
      <c r="E9" s="108"/>
      <c r="F9" s="109"/>
      <c r="G9" s="110"/>
      <c r="H9" s="111"/>
      <c r="I9" s="147"/>
      <c r="J9" s="108"/>
      <c r="K9" s="142"/>
      <c r="L9" s="148"/>
      <c r="M9" s="149"/>
      <c r="N9" s="149"/>
      <c r="O9" s="145"/>
      <c r="P9" s="146"/>
      <c r="Q9" s="168"/>
    </row>
    <row r="10" s="84" customFormat="1" ht="27" hidden="1" customHeight="1" spans="1:17">
      <c r="A10" s="105"/>
      <c r="B10" s="105"/>
      <c r="C10" s="106"/>
      <c r="D10" s="107"/>
      <c r="E10" s="108"/>
      <c r="F10" s="109"/>
      <c r="G10" s="104"/>
      <c r="H10" s="111"/>
      <c r="I10" s="150"/>
      <c r="J10" s="151"/>
      <c r="K10" s="152"/>
      <c r="L10" s="148"/>
      <c r="M10" s="153"/>
      <c r="N10" s="154"/>
      <c r="O10" s="155"/>
      <c r="P10" s="146"/>
      <c r="Q10" s="159"/>
    </row>
    <row r="11" s="84" customFormat="1" ht="27" hidden="1" customHeight="1" spans="1:17">
      <c r="A11" s="105"/>
      <c r="B11" s="105"/>
      <c r="C11" s="106"/>
      <c r="D11" s="107"/>
      <c r="E11" s="108"/>
      <c r="F11" s="109"/>
      <c r="G11" s="104"/>
      <c r="H11" s="111"/>
      <c r="I11" s="150"/>
      <c r="J11" s="151"/>
      <c r="K11" s="152"/>
      <c r="L11" s="156"/>
      <c r="M11" s="153"/>
      <c r="N11" s="154"/>
      <c r="O11" s="155"/>
      <c r="P11" s="146"/>
      <c r="Q11" s="159"/>
    </row>
    <row r="12" s="85" customFormat="1" ht="27" hidden="1" customHeight="1" spans="1:256">
      <c r="A12" s="105"/>
      <c r="B12" s="105"/>
      <c r="C12" s="106"/>
      <c r="D12" s="107"/>
      <c r="E12" s="108"/>
      <c r="F12" s="109"/>
      <c r="G12" s="104"/>
      <c r="H12" s="111"/>
      <c r="I12" s="150"/>
      <c r="J12" s="151"/>
      <c r="K12" s="152"/>
      <c r="L12" s="157"/>
      <c r="M12" s="154"/>
      <c r="N12" s="154"/>
      <c r="O12" s="155"/>
      <c r="P12" s="146"/>
      <c r="Q12" s="159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</row>
    <row r="13" s="85" customFormat="1" ht="27" hidden="1" customHeight="1" spans="1:256">
      <c r="A13" s="105"/>
      <c r="B13" s="105"/>
      <c r="C13" s="106"/>
      <c r="D13" s="107"/>
      <c r="E13" s="108"/>
      <c r="F13" s="109"/>
      <c r="G13" s="111"/>
      <c r="H13" s="111"/>
      <c r="I13" s="150"/>
      <c r="J13" s="151"/>
      <c r="K13" s="158"/>
      <c r="L13" s="158"/>
      <c r="M13" s="158"/>
      <c r="N13" s="158"/>
      <c r="O13" s="155"/>
      <c r="P13" s="146"/>
      <c r="Q13" s="159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</row>
    <row r="14" s="85" customFormat="1" ht="27" hidden="1" customHeight="1" spans="1:256">
      <c r="A14" s="105"/>
      <c r="B14" s="105"/>
      <c r="C14" s="106"/>
      <c r="D14" s="107"/>
      <c r="E14" s="108"/>
      <c r="F14" s="109"/>
      <c r="G14" s="111"/>
      <c r="H14" s="111"/>
      <c r="I14" s="150"/>
      <c r="J14" s="151"/>
      <c r="K14" s="159"/>
      <c r="L14" s="158"/>
      <c r="M14" s="159"/>
      <c r="N14" s="159"/>
      <c r="O14" s="155"/>
      <c r="P14" s="146"/>
      <c r="Q14" s="159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  <c r="IV14" s="84"/>
    </row>
    <row r="15" s="83" customFormat="1" ht="29" hidden="1" customHeight="1" spans="1:256">
      <c r="A15" s="105"/>
      <c r="B15" s="105"/>
      <c r="C15" s="106"/>
      <c r="D15" s="107"/>
      <c r="E15" s="108"/>
      <c r="F15" s="109"/>
      <c r="G15" s="112"/>
      <c r="H15" s="112"/>
      <c r="I15" s="160"/>
      <c r="J15" s="158"/>
      <c r="K15" s="158"/>
      <c r="L15" s="158"/>
      <c r="M15" s="158"/>
      <c r="N15" s="158"/>
      <c r="O15" s="155"/>
      <c r="P15" s="158"/>
      <c r="Q15" s="159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</row>
    <row r="16" s="84" customFormat="1" hidden="1" spans="3:18">
      <c r="C16" s="84">
        <v>81596</v>
      </c>
      <c r="D16" s="113">
        <v>66481</v>
      </c>
      <c r="E16" s="84">
        <f>10929+6543</f>
        <v>17472</v>
      </c>
      <c r="F16" s="109">
        <f>SUM(G16:K16)</f>
        <v>32560</v>
      </c>
      <c r="G16" s="86">
        <v>15783</v>
      </c>
      <c r="H16" s="86">
        <v>16777</v>
      </c>
      <c r="I16" s="161"/>
      <c r="J16" s="85"/>
      <c r="K16" s="85"/>
      <c r="L16" s="85"/>
      <c r="M16" s="85"/>
      <c r="N16" s="85"/>
      <c r="O16" s="85"/>
      <c r="P16" s="85"/>
      <c r="Q16" s="85"/>
      <c r="R16" s="85"/>
    </row>
    <row r="17" hidden="1" spans="4:6">
      <c r="D17" s="84">
        <f>D16-D12</f>
        <v>66481</v>
      </c>
      <c r="F17" s="109">
        <f>SUM(G17:K17)</f>
        <v>0</v>
      </c>
    </row>
    <row r="18" s="83" customFormat="1" spans="1:18">
      <c r="A18" s="84"/>
      <c r="B18" s="84"/>
      <c r="C18" s="84"/>
      <c r="D18" s="84"/>
      <c r="E18" s="84"/>
      <c r="F18" s="114"/>
      <c r="G18" s="86"/>
      <c r="H18" s="86"/>
      <c r="I18" s="87"/>
      <c r="J18" s="84"/>
      <c r="K18" s="84"/>
      <c r="L18" s="84"/>
      <c r="M18" s="84"/>
      <c r="N18" s="84"/>
      <c r="O18" s="84"/>
      <c r="P18" s="84"/>
      <c r="Q18" s="84"/>
      <c r="R18" s="84"/>
    </row>
    <row r="19" s="84" customFormat="1" ht="31.5" customHeight="1" spans="1:18">
      <c r="A19" s="89" t="s">
        <v>21</v>
      </c>
      <c r="B19" s="89"/>
      <c r="C19" s="89"/>
      <c r="D19" s="89"/>
      <c r="E19" s="89"/>
      <c r="F19" s="89"/>
      <c r="G19" s="90"/>
      <c r="H19" s="90"/>
      <c r="I19" s="89"/>
      <c r="J19" s="89"/>
      <c r="K19" s="89"/>
      <c r="L19" s="89"/>
      <c r="M19" s="89"/>
      <c r="N19" s="89"/>
      <c r="O19" s="89"/>
      <c r="P19" s="89"/>
      <c r="Q19" s="89"/>
      <c r="R19" s="85"/>
    </row>
    <row r="20" s="84" customFormat="1" ht="17" customHeight="1" spans="1:18">
      <c r="A20" s="91"/>
      <c r="B20" s="91"/>
      <c r="C20" s="91"/>
      <c r="D20" s="91"/>
      <c r="E20" s="91"/>
      <c r="F20" s="91"/>
      <c r="G20" s="92"/>
      <c r="H20" s="92"/>
      <c r="I20" s="91"/>
      <c r="J20" s="91"/>
      <c r="K20" s="91"/>
      <c r="L20" s="91"/>
      <c r="M20" s="91"/>
      <c r="N20" s="91"/>
      <c r="O20" s="134" t="s">
        <v>2</v>
      </c>
      <c r="P20" s="134"/>
      <c r="Q20" s="134"/>
      <c r="R20" s="85"/>
    </row>
    <row r="21" s="84" customFormat="1" ht="49" customHeight="1" spans="1:17">
      <c r="A21" s="93" t="s">
        <v>3</v>
      </c>
      <c r="B21" s="93" t="s">
        <v>4</v>
      </c>
      <c r="C21" s="93" t="s">
        <v>22</v>
      </c>
      <c r="D21" s="93" t="s">
        <v>23</v>
      </c>
      <c r="E21" s="93" t="s">
        <v>7</v>
      </c>
      <c r="F21" s="93" t="s">
        <v>8</v>
      </c>
      <c r="G21" s="94" t="s">
        <v>24</v>
      </c>
      <c r="H21" s="95" t="s">
        <v>25</v>
      </c>
      <c r="I21" s="97" t="s">
        <v>26</v>
      </c>
      <c r="J21" s="97" t="s">
        <v>27</v>
      </c>
      <c r="K21" s="97" t="s">
        <v>28</v>
      </c>
      <c r="L21" s="93" t="s">
        <v>29</v>
      </c>
      <c r="M21" s="93" t="s">
        <v>14</v>
      </c>
      <c r="N21" s="93" t="s">
        <v>15</v>
      </c>
      <c r="O21" s="93" t="s">
        <v>30</v>
      </c>
      <c r="P21" s="93" t="s">
        <v>17</v>
      </c>
      <c r="Q21" s="93" t="s">
        <v>18</v>
      </c>
    </row>
    <row r="22" s="84" customFormat="1" ht="49" customHeight="1" spans="1:18">
      <c r="A22" s="93"/>
      <c r="B22" s="93"/>
      <c r="C22" s="93"/>
      <c r="D22" s="93"/>
      <c r="E22" s="93"/>
      <c r="F22" s="93"/>
      <c r="G22" s="94"/>
      <c r="H22" s="96"/>
      <c r="I22" s="135"/>
      <c r="J22" s="135"/>
      <c r="K22" s="135"/>
      <c r="L22" s="93"/>
      <c r="M22" s="93"/>
      <c r="N22" s="93"/>
      <c r="O22" s="93"/>
      <c r="P22" s="93"/>
      <c r="Q22" s="93"/>
      <c r="R22" s="85"/>
    </row>
    <row r="23" s="84" customFormat="1" ht="49" customHeight="1" spans="1:18">
      <c r="A23" s="97"/>
      <c r="B23" s="97"/>
      <c r="C23" s="97"/>
      <c r="D23" s="97"/>
      <c r="E23" s="97"/>
      <c r="F23" s="97"/>
      <c r="G23" s="95"/>
      <c r="H23" s="96"/>
      <c r="I23" s="135"/>
      <c r="J23" s="135"/>
      <c r="K23" s="135"/>
      <c r="L23" s="97"/>
      <c r="M23" s="97"/>
      <c r="N23" s="97"/>
      <c r="O23" s="97"/>
      <c r="P23" s="97"/>
      <c r="Q23" s="97"/>
      <c r="R23" s="85"/>
    </row>
    <row r="24" s="84" customFormat="1" ht="29" customHeight="1" spans="1:17">
      <c r="A24" s="105" t="s">
        <v>19</v>
      </c>
      <c r="B24" s="105" t="s">
        <v>20</v>
      </c>
      <c r="C24" s="115">
        <f>D24-E24+F24</f>
        <v>12982</v>
      </c>
      <c r="D24" s="116">
        <v>5799</v>
      </c>
      <c r="E24" s="117">
        <v>100</v>
      </c>
      <c r="F24" s="102">
        <f>SUM(G24:K24)</f>
        <v>7283</v>
      </c>
      <c r="G24" s="118">
        <v>283</v>
      </c>
      <c r="H24" s="119"/>
      <c r="I24" s="162"/>
      <c r="J24" s="117">
        <v>7000</v>
      </c>
      <c r="K24" s="163"/>
      <c r="L24" s="117">
        <v>3306</v>
      </c>
      <c r="M24" s="117">
        <v>36279</v>
      </c>
      <c r="N24" s="117">
        <v>6352</v>
      </c>
      <c r="O24" s="164">
        <f>L24/C24</f>
        <v>0.254660298875366</v>
      </c>
      <c r="P24" s="146">
        <f>O24-58.33%</f>
        <v>-0.328639701124634</v>
      </c>
      <c r="Q24" s="181"/>
    </row>
    <row r="25" s="84" customFormat="1" ht="29" customHeight="1" spans="1:19">
      <c r="A25" s="120"/>
      <c r="B25" s="120"/>
      <c r="C25" s="121"/>
      <c r="D25" s="122"/>
      <c r="E25" s="123"/>
      <c r="F25" s="124"/>
      <c r="G25" s="125"/>
      <c r="H25" s="126"/>
      <c r="I25" s="165"/>
      <c r="J25" s="123"/>
      <c r="K25" s="166"/>
      <c r="L25" s="167"/>
      <c r="M25" s="168"/>
      <c r="N25" s="168"/>
      <c r="O25" s="164"/>
      <c r="P25" s="146"/>
      <c r="Q25" s="168"/>
      <c r="R25" s="182"/>
      <c r="S25" s="182"/>
    </row>
    <row r="26" s="84" customFormat="1" ht="29" hidden="1" customHeight="1" spans="1:19">
      <c r="A26" s="127"/>
      <c r="B26" s="127"/>
      <c r="C26" s="121"/>
      <c r="D26" s="128"/>
      <c r="E26" s="123"/>
      <c r="F26" s="129"/>
      <c r="G26" s="130"/>
      <c r="H26" s="131"/>
      <c r="I26" s="169"/>
      <c r="J26" s="123"/>
      <c r="K26" s="170"/>
      <c r="L26" s="171"/>
      <c r="M26" s="170"/>
      <c r="N26" s="170"/>
      <c r="O26" s="172"/>
      <c r="P26" s="140"/>
      <c r="Q26" s="170"/>
      <c r="R26" s="182"/>
      <c r="S26" s="182"/>
    </row>
    <row r="27" s="84" customFormat="1" ht="29" hidden="1" customHeight="1" spans="1:19">
      <c r="A27" s="120"/>
      <c r="B27" s="120"/>
      <c r="C27" s="121"/>
      <c r="D27" s="122"/>
      <c r="E27" s="123"/>
      <c r="F27" s="124"/>
      <c r="G27" s="132"/>
      <c r="H27" s="126"/>
      <c r="I27" s="173"/>
      <c r="J27" s="123"/>
      <c r="K27" s="170"/>
      <c r="L27" s="174"/>
      <c r="M27" s="175"/>
      <c r="N27" s="175"/>
      <c r="O27" s="164"/>
      <c r="P27" s="146"/>
      <c r="Q27" s="175"/>
      <c r="R27" s="182"/>
      <c r="S27" s="182"/>
    </row>
    <row r="28" s="85" customFormat="1" ht="29" hidden="1" customHeight="1" spans="1:256">
      <c r="A28" s="120"/>
      <c r="B28" s="120"/>
      <c r="C28" s="121"/>
      <c r="D28" s="122"/>
      <c r="E28" s="123"/>
      <c r="F28" s="124"/>
      <c r="G28" s="132"/>
      <c r="H28" s="126"/>
      <c r="I28" s="173"/>
      <c r="J28" s="176"/>
      <c r="K28" s="177"/>
      <c r="L28" s="178"/>
      <c r="M28" s="175"/>
      <c r="N28" s="175"/>
      <c r="O28" s="164"/>
      <c r="P28" s="146"/>
      <c r="Q28" s="175"/>
      <c r="R28" s="182"/>
      <c r="S28" s="182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  <c r="IV28" s="84"/>
    </row>
    <row r="29" ht="29" hidden="1" customHeight="1" spans="1:19">
      <c r="A29" s="120"/>
      <c r="B29" s="120"/>
      <c r="C29" s="121"/>
      <c r="D29" s="122"/>
      <c r="E29" s="123"/>
      <c r="F29" s="124"/>
      <c r="G29" s="132"/>
      <c r="H29" s="133"/>
      <c r="I29" s="173"/>
      <c r="J29" s="176"/>
      <c r="K29" s="179"/>
      <c r="L29" s="178"/>
      <c r="M29" s="175"/>
      <c r="N29" s="175"/>
      <c r="O29" s="164"/>
      <c r="P29" s="146"/>
      <c r="Q29" s="175"/>
      <c r="R29" s="182"/>
      <c r="S29" s="182"/>
    </row>
    <row r="30" ht="29" hidden="1" customHeight="1" spans="1:19">
      <c r="A30" s="120"/>
      <c r="B30" s="120"/>
      <c r="C30" s="121"/>
      <c r="D30" s="122"/>
      <c r="E30" s="123"/>
      <c r="F30" s="124"/>
      <c r="G30" s="132"/>
      <c r="H30" s="133"/>
      <c r="I30" s="173"/>
      <c r="J30" s="176"/>
      <c r="K30" s="179"/>
      <c r="L30" s="175"/>
      <c r="M30" s="175"/>
      <c r="N30" s="175"/>
      <c r="O30" s="164"/>
      <c r="P30" s="175"/>
      <c r="Q30" s="175"/>
      <c r="R30" s="182"/>
      <c r="S30" s="182"/>
    </row>
    <row r="31" ht="21" customHeight="1"/>
  </sheetData>
  <mergeCells count="38">
    <mergeCell ref="A2:Q2"/>
    <mergeCell ref="O3:Q3"/>
    <mergeCell ref="A19:Q19"/>
    <mergeCell ref="O20:Q20"/>
    <mergeCell ref="A4:A6"/>
    <mergeCell ref="A21:A23"/>
    <mergeCell ref="B4:B6"/>
    <mergeCell ref="B21:B23"/>
    <mergeCell ref="C4:C6"/>
    <mergeCell ref="C21:C23"/>
    <mergeCell ref="D4:D6"/>
    <mergeCell ref="D21:D23"/>
    <mergeCell ref="E4:E6"/>
    <mergeCell ref="E21:E23"/>
    <mergeCell ref="F4:F6"/>
    <mergeCell ref="F21:F23"/>
    <mergeCell ref="G4:G6"/>
    <mergeCell ref="G21:G23"/>
    <mergeCell ref="H4:H6"/>
    <mergeCell ref="H21:H23"/>
    <mergeCell ref="I4:I6"/>
    <mergeCell ref="I21:I23"/>
    <mergeCell ref="J4:J6"/>
    <mergeCell ref="J21:J23"/>
    <mergeCell ref="K4:K6"/>
    <mergeCell ref="K21:K23"/>
    <mergeCell ref="L4:L6"/>
    <mergeCell ref="L21:L23"/>
    <mergeCell ref="M4:M6"/>
    <mergeCell ref="M21:M23"/>
    <mergeCell ref="N4:N6"/>
    <mergeCell ref="N21:N23"/>
    <mergeCell ref="O4:O6"/>
    <mergeCell ref="O21:O23"/>
    <mergeCell ref="P4:P6"/>
    <mergeCell ref="P21:P23"/>
    <mergeCell ref="Q4:Q6"/>
    <mergeCell ref="Q21:Q23"/>
  </mergeCells>
  <pageMargins left="0.75" right="0.75" top="0.472222222222222" bottom="0.118055555555556" header="0.510416666666667" footer="0.51041666666666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I9" sqref="I9"/>
    </sheetView>
  </sheetViews>
  <sheetFormatPr defaultColWidth="9" defaultRowHeight="13.5" outlineLevelCol="4"/>
  <cols>
    <col min="1" max="1" width="16.25" style="1" customWidth="1"/>
    <col min="2" max="2" width="23.125" style="1" customWidth="1"/>
    <col min="3" max="4" width="13.625" style="1" customWidth="1"/>
    <col min="5" max="5" width="13" style="1" customWidth="1"/>
    <col min="6" max="16384" width="9" style="1"/>
  </cols>
  <sheetData>
    <row r="1" s="1" customFormat="1" ht="14.25" spans="1:1">
      <c r="A1" s="2" t="s">
        <v>463</v>
      </c>
    </row>
    <row r="2" s="1" customFormat="1" ht="17.25" customHeight="1" spans="1:5">
      <c r="A2" s="3" t="s">
        <v>34</v>
      </c>
      <c r="E2" s="4" t="s">
        <v>2</v>
      </c>
    </row>
    <row r="3" s="1" customFormat="1" spans="1:5">
      <c r="A3" s="5" t="s">
        <v>35</v>
      </c>
      <c r="B3" s="5" t="s">
        <v>36</v>
      </c>
      <c r="C3" s="5" t="s">
        <v>37</v>
      </c>
      <c r="D3" s="6" t="s">
        <v>38</v>
      </c>
      <c r="E3" s="5" t="s">
        <v>39</v>
      </c>
    </row>
    <row r="4" s="1" customFormat="1" spans="1:5">
      <c r="A4" s="5"/>
      <c r="B4" s="5"/>
      <c r="C4" s="5"/>
      <c r="D4" s="6" t="s">
        <v>40</v>
      </c>
      <c r="E4" s="5"/>
    </row>
    <row r="5" s="1" customFormat="1" ht="31" customHeight="1" spans="1:5">
      <c r="A5" s="7">
        <v>209</v>
      </c>
      <c r="B5" s="7" t="s">
        <v>464</v>
      </c>
      <c r="C5" s="7">
        <f>C6+C11</f>
        <v>18443</v>
      </c>
      <c r="D5" s="7">
        <f>D6+D11</f>
        <v>0</v>
      </c>
      <c r="E5" s="7">
        <f>E6+E11</f>
        <v>18443</v>
      </c>
    </row>
    <row r="6" s="1" customFormat="1" ht="31" customHeight="1" spans="1:5">
      <c r="A6" s="8">
        <v>20910</v>
      </c>
      <c r="B6" s="8" t="s">
        <v>465</v>
      </c>
      <c r="C6" s="8">
        <f>SUM(C7:C10)</f>
        <v>1137</v>
      </c>
      <c r="D6" s="8">
        <f>SUM(D7:D10)</f>
        <v>0</v>
      </c>
      <c r="E6" s="8">
        <f>SUM(E7:E10)</f>
        <v>1137</v>
      </c>
    </row>
    <row r="7" s="1" customFormat="1" ht="31" customHeight="1" spans="1:5">
      <c r="A7" s="8">
        <v>2091001</v>
      </c>
      <c r="B7" s="8" t="s">
        <v>466</v>
      </c>
      <c r="C7" s="8">
        <v>942</v>
      </c>
      <c r="D7" s="6">
        <v>0</v>
      </c>
      <c r="E7" s="6">
        <f t="shared" ref="E7:E10" si="0">C7+D7</f>
        <v>942</v>
      </c>
    </row>
    <row r="8" s="1" customFormat="1" ht="31" customHeight="1" spans="1:5">
      <c r="A8" s="8">
        <v>2091002</v>
      </c>
      <c r="B8" s="8" t="s">
        <v>467</v>
      </c>
      <c r="C8" s="8">
        <v>172</v>
      </c>
      <c r="D8" s="6">
        <v>0</v>
      </c>
      <c r="E8" s="6">
        <f t="shared" si="0"/>
        <v>172</v>
      </c>
    </row>
    <row r="9" s="1" customFormat="1" ht="31" customHeight="1" spans="1:5">
      <c r="A9" s="8">
        <v>2091003</v>
      </c>
      <c r="B9" s="8" t="s">
        <v>468</v>
      </c>
      <c r="C9" s="8">
        <v>22</v>
      </c>
      <c r="D9" s="6">
        <v>0</v>
      </c>
      <c r="E9" s="6">
        <f t="shared" si="0"/>
        <v>22</v>
      </c>
    </row>
    <row r="10" s="1" customFormat="1" ht="31" customHeight="1" spans="1:5">
      <c r="A10" s="8">
        <v>2091099</v>
      </c>
      <c r="B10" s="8" t="s">
        <v>469</v>
      </c>
      <c r="C10" s="8">
        <v>1</v>
      </c>
      <c r="D10" s="6">
        <v>0</v>
      </c>
      <c r="E10" s="6">
        <f t="shared" si="0"/>
        <v>1</v>
      </c>
    </row>
    <row r="11" s="1" customFormat="1" ht="31" customHeight="1" spans="1:5">
      <c r="A11" s="8">
        <v>20911</v>
      </c>
      <c r="B11" s="8" t="s">
        <v>470</v>
      </c>
      <c r="C11" s="8">
        <f>SUM(C12:C13)</f>
        <v>17306</v>
      </c>
      <c r="D11" s="8">
        <f>SUM(D12:D13)</f>
        <v>0</v>
      </c>
      <c r="E11" s="8">
        <f>SUM(E12:E13)</f>
        <v>17306</v>
      </c>
    </row>
    <row r="12" s="1" customFormat="1" ht="31" customHeight="1" spans="1:5">
      <c r="A12" s="8">
        <v>2091101</v>
      </c>
      <c r="B12" s="8" t="s">
        <v>466</v>
      </c>
      <c r="C12" s="8">
        <v>17305</v>
      </c>
      <c r="D12" s="6">
        <v>0</v>
      </c>
      <c r="E12" s="6">
        <f t="shared" ref="E12:E17" si="1">C12+D12</f>
        <v>17305</v>
      </c>
    </row>
    <row r="13" s="1" customFormat="1" ht="31" customHeight="1" spans="1:5">
      <c r="A13" s="8">
        <v>2091199</v>
      </c>
      <c r="B13" s="8" t="s">
        <v>471</v>
      </c>
      <c r="C13" s="8">
        <v>1</v>
      </c>
      <c r="D13" s="6">
        <v>0</v>
      </c>
      <c r="E13" s="6">
        <f t="shared" si="1"/>
        <v>1</v>
      </c>
    </row>
    <row r="14" s="1" customFormat="1" ht="31" customHeight="1" spans="1:5">
      <c r="A14" s="9">
        <v>230</v>
      </c>
      <c r="B14" s="9" t="s">
        <v>472</v>
      </c>
      <c r="C14" s="9">
        <f>C15</f>
        <v>49</v>
      </c>
      <c r="D14" s="9">
        <f>D15</f>
        <v>0</v>
      </c>
      <c r="E14" s="9">
        <f>E15</f>
        <v>49</v>
      </c>
    </row>
    <row r="15" s="1" customFormat="1" ht="31" customHeight="1" spans="1:5">
      <c r="A15" s="8">
        <v>23017</v>
      </c>
      <c r="B15" s="8" t="s">
        <v>473</v>
      </c>
      <c r="C15" s="8">
        <f>SUM(C16:C17)</f>
        <v>49</v>
      </c>
      <c r="D15" s="8">
        <f>SUM(D16:D17)</f>
        <v>0</v>
      </c>
      <c r="E15" s="8">
        <f>SUM(E16:E17)</f>
        <v>49</v>
      </c>
    </row>
    <row r="16" s="1" customFormat="1" ht="31" customHeight="1" spans="1:5">
      <c r="A16" s="8">
        <v>2301704</v>
      </c>
      <c r="B16" s="8" t="s">
        <v>474</v>
      </c>
      <c r="C16" s="8">
        <v>14</v>
      </c>
      <c r="D16" s="6">
        <v>0</v>
      </c>
      <c r="E16" s="6">
        <f t="shared" si="1"/>
        <v>14</v>
      </c>
    </row>
    <row r="17" s="1" customFormat="1" ht="31" customHeight="1" spans="1:5">
      <c r="A17" s="8">
        <v>2301705</v>
      </c>
      <c r="B17" s="8" t="s">
        <v>475</v>
      </c>
      <c r="C17" s="8">
        <v>35</v>
      </c>
      <c r="D17" s="6">
        <v>0</v>
      </c>
      <c r="E17" s="6">
        <f t="shared" si="1"/>
        <v>35</v>
      </c>
    </row>
  </sheetData>
  <mergeCells count="4">
    <mergeCell ref="A3:A4"/>
    <mergeCell ref="B3:B4"/>
    <mergeCell ref="C3:C4"/>
    <mergeCell ref="E3:E4"/>
  </mergeCells>
  <pageMargins left="0.75" right="0.75" top="1" bottom="1" header="0.5" footer="0.5"/>
  <pageSetup paperSize="9" orientation="portrait"/>
  <headerFooter/>
  <ignoredErrors>
    <ignoredError sqref="E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workbookViewId="0">
      <selection activeCell="M32" sqref="M32"/>
    </sheetView>
  </sheetViews>
  <sheetFormatPr defaultColWidth="9" defaultRowHeight="13.5" outlineLevelCol="4"/>
  <cols>
    <col min="1" max="5" width="13.25" customWidth="1"/>
  </cols>
  <sheetData>
    <row r="1" s="17" customFormat="1" ht="22.5" spans="1:5">
      <c r="A1" s="76" t="s">
        <v>31</v>
      </c>
      <c r="B1" s="76"/>
      <c r="C1" s="76"/>
      <c r="D1" s="76"/>
      <c r="E1" s="76"/>
    </row>
    <row r="2" s="17" customFormat="1" ht="20.25" spans="1:3">
      <c r="A2" s="52" t="s">
        <v>32</v>
      </c>
      <c r="B2" s="52"/>
      <c r="C2" s="52"/>
    </row>
    <row r="3" s="17" customFormat="1" ht="14.25" spans="1:1">
      <c r="A3" s="2" t="s">
        <v>33</v>
      </c>
    </row>
    <row r="4" s="17" customFormat="1" ht="17.25" customHeight="1" spans="1:1">
      <c r="A4" s="3" t="s">
        <v>34</v>
      </c>
    </row>
    <row r="5" s="17" customFormat="1" ht="14.25" spans="1:5">
      <c r="A5" s="77" t="s">
        <v>35</v>
      </c>
      <c r="B5" s="78" t="s">
        <v>36</v>
      </c>
      <c r="C5" s="78" t="s">
        <v>37</v>
      </c>
      <c r="D5" s="79" t="s">
        <v>38</v>
      </c>
      <c r="E5" s="78" t="s">
        <v>39</v>
      </c>
    </row>
    <row r="6" s="17" customFormat="1" ht="14.25" spans="1:5">
      <c r="A6" s="77"/>
      <c r="B6" s="78"/>
      <c r="C6" s="78"/>
      <c r="D6" s="80" t="s">
        <v>40</v>
      </c>
      <c r="E6" s="78"/>
    </row>
    <row r="7" s="17" customFormat="1" ht="14.25" spans="1:5">
      <c r="A7" s="81"/>
      <c r="B7" s="82"/>
      <c r="C7" s="82"/>
      <c r="D7" s="80"/>
      <c r="E7" s="82"/>
    </row>
    <row r="8" s="17" customFormat="1" ht="15.75" spans="1:1">
      <c r="A8" s="3" t="s">
        <v>34</v>
      </c>
    </row>
    <row r="9" s="17" customFormat="1" ht="14.25" spans="1:1">
      <c r="A9" s="2" t="s">
        <v>41</v>
      </c>
    </row>
    <row r="10" s="17" customFormat="1" ht="17.25" customHeight="1" spans="1:1">
      <c r="A10" s="3" t="s">
        <v>34</v>
      </c>
    </row>
    <row r="11" s="17" customFormat="1" ht="14.25" spans="1:5">
      <c r="A11" s="77" t="s">
        <v>35</v>
      </c>
      <c r="B11" s="78" t="s">
        <v>36</v>
      </c>
      <c r="C11" s="78" t="s">
        <v>37</v>
      </c>
      <c r="D11" s="79" t="s">
        <v>38</v>
      </c>
      <c r="E11" s="78" t="s">
        <v>39</v>
      </c>
    </row>
    <row r="12" s="17" customFormat="1" ht="14.25" spans="1:5">
      <c r="A12" s="77"/>
      <c r="B12" s="78"/>
      <c r="C12" s="78"/>
      <c r="D12" s="80" t="s">
        <v>40</v>
      </c>
      <c r="E12" s="78"/>
    </row>
    <row r="13" s="17" customFormat="1" ht="14.25" spans="1:5">
      <c r="A13" s="81"/>
      <c r="B13" s="82"/>
      <c r="C13" s="82"/>
      <c r="D13" s="80"/>
      <c r="E13" s="82"/>
    </row>
    <row r="14" s="17" customFormat="1" ht="20.25" spans="1:5">
      <c r="A14" s="52" t="s">
        <v>42</v>
      </c>
      <c r="B14" s="52"/>
      <c r="C14" s="52"/>
      <c r="D14" s="52"/>
      <c r="E14" s="52"/>
    </row>
    <row r="15" s="17" customFormat="1" ht="14.25" spans="1:1">
      <c r="A15" s="2" t="s">
        <v>43</v>
      </c>
    </row>
    <row r="16" s="17" customFormat="1" ht="17.25" customHeight="1" spans="1:1">
      <c r="A16" s="3" t="s">
        <v>34</v>
      </c>
    </row>
    <row r="17" s="17" customFormat="1" ht="14.25" spans="1:5">
      <c r="A17" s="77" t="s">
        <v>35</v>
      </c>
      <c r="B17" s="78" t="s">
        <v>36</v>
      </c>
      <c r="C17" s="78" t="s">
        <v>37</v>
      </c>
      <c r="D17" s="79" t="s">
        <v>38</v>
      </c>
      <c r="E17" s="78" t="s">
        <v>39</v>
      </c>
    </row>
    <row r="18" s="17" customFormat="1" ht="14.25" spans="1:5">
      <c r="A18" s="77"/>
      <c r="B18" s="78"/>
      <c r="C18" s="78"/>
      <c r="D18" s="80" t="s">
        <v>40</v>
      </c>
      <c r="E18" s="78"/>
    </row>
    <row r="19" s="17" customFormat="1" ht="14.25" spans="1:5">
      <c r="A19" s="81"/>
      <c r="B19" s="82"/>
      <c r="C19" s="82"/>
      <c r="D19" s="80"/>
      <c r="E19" s="82"/>
    </row>
    <row r="20" s="17" customFormat="1" ht="15.75" spans="1:1">
      <c r="A20" s="3" t="s">
        <v>34</v>
      </c>
    </row>
    <row r="21" s="17" customFormat="1" ht="14.25" spans="1:1">
      <c r="A21" s="2" t="s">
        <v>44</v>
      </c>
    </row>
    <row r="22" s="17" customFormat="1" ht="17.25" customHeight="1" spans="1:1">
      <c r="A22" s="3" t="s">
        <v>34</v>
      </c>
    </row>
    <row r="23" s="17" customFormat="1" ht="14.25" spans="1:5">
      <c r="A23" s="77" t="s">
        <v>35</v>
      </c>
      <c r="B23" s="78" t="s">
        <v>36</v>
      </c>
      <c r="C23" s="78" t="s">
        <v>37</v>
      </c>
      <c r="D23" s="79" t="s">
        <v>38</v>
      </c>
      <c r="E23" s="78" t="s">
        <v>39</v>
      </c>
    </row>
    <row r="24" s="17" customFormat="1" ht="14.25" spans="1:5">
      <c r="A24" s="77"/>
      <c r="B24" s="78"/>
      <c r="C24" s="78"/>
      <c r="D24" s="80" t="s">
        <v>40</v>
      </c>
      <c r="E24" s="78"/>
    </row>
    <row r="25" s="17" customFormat="1" ht="14.25" spans="1:5">
      <c r="A25" s="81"/>
      <c r="B25" s="82"/>
      <c r="C25" s="82"/>
      <c r="D25" s="80"/>
      <c r="E25" s="82"/>
    </row>
    <row r="26" s="17" customFormat="1" ht="20.25" spans="1:5">
      <c r="A26" s="12" t="s">
        <v>45</v>
      </c>
      <c r="B26" s="12"/>
      <c r="C26" s="12"/>
      <c r="D26" s="12"/>
      <c r="E26" s="12"/>
    </row>
    <row r="27" s="17" customFormat="1" ht="14.25" spans="1:1">
      <c r="A27" s="2" t="s">
        <v>46</v>
      </c>
    </row>
    <row r="28" s="17" customFormat="1" ht="17.25" customHeight="1" spans="1:1">
      <c r="A28" s="3" t="s">
        <v>34</v>
      </c>
    </row>
    <row r="29" s="17" customFormat="1" ht="19" customHeight="1" spans="1:5">
      <c r="A29" s="77" t="s">
        <v>35</v>
      </c>
      <c r="B29" s="78" t="s">
        <v>36</v>
      </c>
      <c r="C29" s="78" t="s">
        <v>37</v>
      </c>
      <c r="D29" s="79" t="s">
        <v>38</v>
      </c>
      <c r="E29" s="78" t="s">
        <v>39</v>
      </c>
    </row>
    <row r="30" s="17" customFormat="1" ht="14.25" spans="1:5">
      <c r="A30" s="77"/>
      <c r="B30" s="78"/>
      <c r="C30" s="78"/>
      <c r="D30" s="80" t="s">
        <v>40</v>
      </c>
      <c r="E30" s="78"/>
    </row>
    <row r="31" s="17" customFormat="1" ht="14.25" spans="1:5">
      <c r="A31" s="81"/>
      <c r="B31" s="82"/>
      <c r="C31" s="82"/>
      <c r="D31" s="80"/>
      <c r="E31" s="82"/>
    </row>
    <row r="32" s="17" customFormat="1" ht="15.75" spans="1:1">
      <c r="A32" s="3" t="s">
        <v>34</v>
      </c>
    </row>
    <row r="33" s="17" customFormat="1" ht="14.25" spans="1:1">
      <c r="A33" s="2" t="s">
        <v>47</v>
      </c>
    </row>
    <row r="34" s="17" customFormat="1" ht="17.25" customHeight="1" spans="1:1">
      <c r="A34" s="3" t="s">
        <v>34</v>
      </c>
    </row>
    <row r="35" s="17" customFormat="1" ht="14.25" spans="1:5">
      <c r="A35" s="77" t="s">
        <v>35</v>
      </c>
      <c r="B35" s="78" t="s">
        <v>36</v>
      </c>
      <c r="C35" s="78" t="s">
        <v>37</v>
      </c>
      <c r="D35" s="79" t="s">
        <v>38</v>
      </c>
      <c r="E35" s="78" t="s">
        <v>39</v>
      </c>
    </row>
    <row r="36" s="17" customFormat="1" ht="14.25" spans="1:5">
      <c r="A36" s="77"/>
      <c r="B36" s="78"/>
      <c r="C36" s="78"/>
      <c r="D36" s="80" t="s">
        <v>40</v>
      </c>
      <c r="E36" s="78"/>
    </row>
    <row r="37" s="17" customFormat="1" ht="14.25" spans="1:5">
      <c r="A37" s="81"/>
      <c r="B37" s="82"/>
      <c r="C37" s="82"/>
      <c r="D37" s="80"/>
      <c r="E37" s="82"/>
    </row>
    <row r="38" s="17" customFormat="1" ht="20.25" spans="1:5">
      <c r="A38" s="12" t="s">
        <v>48</v>
      </c>
      <c r="B38" s="12"/>
      <c r="C38" s="12"/>
      <c r="D38" s="12"/>
      <c r="E38" s="12"/>
    </row>
    <row r="39" s="17" customFormat="1" ht="14.25" spans="1:1">
      <c r="A39" s="2" t="s">
        <v>49</v>
      </c>
    </row>
    <row r="40" s="17" customFormat="1" ht="17.25" customHeight="1" spans="1:1">
      <c r="A40" s="3" t="s">
        <v>34</v>
      </c>
    </row>
    <row r="41" s="17" customFormat="1" ht="14.25" spans="1:5">
      <c r="A41" s="77" t="s">
        <v>35</v>
      </c>
      <c r="B41" s="78" t="s">
        <v>36</v>
      </c>
      <c r="C41" s="78" t="s">
        <v>37</v>
      </c>
      <c r="D41" s="79" t="s">
        <v>38</v>
      </c>
      <c r="E41" s="78" t="s">
        <v>39</v>
      </c>
    </row>
    <row r="42" s="17" customFormat="1" ht="14.25" spans="1:5">
      <c r="A42" s="77"/>
      <c r="B42" s="78"/>
      <c r="C42" s="78"/>
      <c r="D42" s="80" t="s">
        <v>40</v>
      </c>
      <c r="E42" s="78"/>
    </row>
    <row r="43" s="17" customFormat="1" ht="21" customHeight="1" spans="1:5">
      <c r="A43" s="81"/>
      <c r="B43" s="82"/>
      <c r="C43" s="82"/>
      <c r="D43" s="80"/>
      <c r="E43" s="82"/>
    </row>
    <row r="44" s="17" customFormat="1" ht="14.25" spans="1:1">
      <c r="A44" s="2" t="s">
        <v>50</v>
      </c>
    </row>
    <row r="45" s="17" customFormat="1" ht="17.25" customHeight="1" spans="1:1">
      <c r="A45" s="3" t="s">
        <v>34</v>
      </c>
    </row>
    <row r="46" s="17" customFormat="1" ht="14.25" spans="1:5">
      <c r="A46" s="77" t="s">
        <v>35</v>
      </c>
      <c r="B46" s="78" t="s">
        <v>36</v>
      </c>
      <c r="C46" s="78" t="s">
        <v>37</v>
      </c>
      <c r="D46" s="79" t="s">
        <v>38</v>
      </c>
      <c r="E46" s="78" t="s">
        <v>39</v>
      </c>
    </row>
    <row r="47" s="17" customFormat="1" ht="14.25" spans="1:5">
      <c r="A47" s="77"/>
      <c r="B47" s="78"/>
      <c r="C47" s="78"/>
      <c r="D47" s="80" t="s">
        <v>40</v>
      </c>
      <c r="E47" s="78"/>
    </row>
    <row r="48" s="17" customFormat="1" ht="14.25" spans="1:5">
      <c r="A48" s="81"/>
      <c r="B48" s="82"/>
      <c r="C48" s="82"/>
      <c r="D48" s="80"/>
      <c r="E48" s="82"/>
    </row>
  </sheetData>
  <mergeCells count="37">
    <mergeCell ref="A1:E1"/>
    <mergeCell ref="A2:C2"/>
    <mergeCell ref="A14:E14"/>
    <mergeCell ref="A26:E26"/>
    <mergeCell ref="A38:E38"/>
    <mergeCell ref="A5:A6"/>
    <mergeCell ref="A11:A12"/>
    <mergeCell ref="A17:A18"/>
    <mergeCell ref="A23:A24"/>
    <mergeCell ref="A29:A30"/>
    <mergeCell ref="A35:A36"/>
    <mergeCell ref="A41:A42"/>
    <mergeCell ref="A46:A47"/>
    <mergeCell ref="B5:B6"/>
    <mergeCell ref="B11:B12"/>
    <mergeCell ref="B17:B18"/>
    <mergeCell ref="B23:B24"/>
    <mergeCell ref="B29:B30"/>
    <mergeCell ref="B35:B36"/>
    <mergeCell ref="B41:B42"/>
    <mergeCell ref="B46:B47"/>
    <mergeCell ref="C5:C6"/>
    <mergeCell ref="C11:C12"/>
    <mergeCell ref="C17:C18"/>
    <mergeCell ref="C23:C24"/>
    <mergeCell ref="C29:C30"/>
    <mergeCell ref="C35:C36"/>
    <mergeCell ref="C41:C42"/>
    <mergeCell ref="C46:C47"/>
    <mergeCell ref="E5:E6"/>
    <mergeCell ref="E11:E12"/>
    <mergeCell ref="E17:E18"/>
    <mergeCell ref="E23:E24"/>
    <mergeCell ref="E29:E30"/>
    <mergeCell ref="E35:E36"/>
    <mergeCell ref="E41:E42"/>
    <mergeCell ref="E46:E4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J25" sqref="J25"/>
    </sheetView>
  </sheetViews>
  <sheetFormatPr defaultColWidth="9" defaultRowHeight="13.5" outlineLevelCol="4"/>
  <cols>
    <col min="1" max="1" width="9.625" customWidth="1"/>
    <col min="2" max="2" width="37.375" customWidth="1"/>
    <col min="3" max="3" width="14" customWidth="1"/>
    <col min="4" max="4" width="16.125" customWidth="1"/>
    <col min="5" max="5" width="18" customWidth="1"/>
  </cols>
  <sheetData>
    <row r="1" s="17" customFormat="1" ht="20.25" spans="1:3">
      <c r="A1" s="52" t="s">
        <v>32</v>
      </c>
      <c r="B1" s="52"/>
      <c r="C1" s="52"/>
    </row>
    <row r="2" s="17" customFormat="1" ht="14.25" spans="1:1">
      <c r="A2" s="2" t="s">
        <v>51</v>
      </c>
    </row>
    <row r="3" s="17" customFormat="1" ht="17.25" customHeight="1" spans="1:5">
      <c r="A3" s="3" t="s">
        <v>34</v>
      </c>
      <c r="E3" s="4" t="s">
        <v>2</v>
      </c>
    </row>
    <row r="4" s="17" customFormat="1" spans="1:5">
      <c r="A4" s="5" t="s">
        <v>35</v>
      </c>
      <c r="B4" s="5" t="s">
        <v>36</v>
      </c>
      <c r="C4" s="5" t="s">
        <v>37</v>
      </c>
      <c r="D4" s="6" t="s">
        <v>38</v>
      </c>
      <c r="E4" s="5" t="s">
        <v>39</v>
      </c>
    </row>
    <row r="5" s="17" customFormat="1" spans="1:5">
      <c r="A5" s="5"/>
      <c r="B5" s="5"/>
      <c r="C5" s="5"/>
      <c r="D5" s="6" t="s">
        <v>40</v>
      </c>
      <c r="E5" s="5"/>
    </row>
    <row r="6" s="17" customFormat="1" spans="1:5">
      <c r="A6" s="5"/>
      <c r="B6" s="5" t="s">
        <v>52</v>
      </c>
      <c r="C6" s="6">
        <f>C7+C25</f>
        <v>15000</v>
      </c>
      <c r="D6" s="6">
        <v>0</v>
      </c>
      <c r="E6" s="6">
        <f>E7+E25</f>
        <v>15000</v>
      </c>
    </row>
    <row r="7" spans="1:5">
      <c r="A7" s="5">
        <v>101</v>
      </c>
      <c r="B7" s="73" t="s">
        <v>53</v>
      </c>
      <c r="C7" s="15">
        <f>SUM(C8:C24)</f>
        <v>9261</v>
      </c>
      <c r="D7" s="6">
        <v>0</v>
      </c>
      <c r="E7" s="15">
        <f>C7+D7</f>
        <v>9261</v>
      </c>
    </row>
    <row r="8" spans="1:5">
      <c r="A8" s="5">
        <v>10101</v>
      </c>
      <c r="B8" s="73" t="s">
        <v>54</v>
      </c>
      <c r="C8" s="55">
        <v>3054</v>
      </c>
      <c r="D8" s="6">
        <v>0</v>
      </c>
      <c r="E8" s="15">
        <f t="shared" ref="E8:E24" si="0">C8+D8</f>
        <v>3054</v>
      </c>
    </row>
    <row r="9" spans="1:5">
      <c r="A9" s="5">
        <v>10103</v>
      </c>
      <c r="B9" s="73" t="s">
        <v>55</v>
      </c>
      <c r="C9" s="55"/>
      <c r="D9" s="6">
        <v>0</v>
      </c>
      <c r="E9" s="15">
        <f t="shared" si="0"/>
        <v>0</v>
      </c>
    </row>
    <row r="10" spans="1:5">
      <c r="A10" s="5">
        <v>10104</v>
      </c>
      <c r="B10" s="73" t="s">
        <v>56</v>
      </c>
      <c r="C10" s="55">
        <v>739</v>
      </c>
      <c r="D10" s="6">
        <v>0</v>
      </c>
      <c r="E10" s="15">
        <f t="shared" si="0"/>
        <v>739</v>
      </c>
    </row>
    <row r="11" spans="1:5">
      <c r="A11" s="5">
        <v>10105</v>
      </c>
      <c r="B11" s="73" t="s">
        <v>57</v>
      </c>
      <c r="C11" s="55"/>
      <c r="D11" s="6">
        <v>0</v>
      </c>
      <c r="E11" s="15">
        <f t="shared" si="0"/>
        <v>0</v>
      </c>
    </row>
    <row r="12" spans="1:5">
      <c r="A12" s="5">
        <v>10106</v>
      </c>
      <c r="B12" s="73" t="s">
        <v>58</v>
      </c>
      <c r="C12" s="55">
        <v>382</v>
      </c>
      <c r="D12" s="6">
        <v>0</v>
      </c>
      <c r="E12" s="15">
        <f t="shared" si="0"/>
        <v>382</v>
      </c>
    </row>
    <row r="13" spans="1:5">
      <c r="A13" s="5">
        <v>10107</v>
      </c>
      <c r="B13" s="73" t="s">
        <v>59</v>
      </c>
      <c r="C13" s="55">
        <v>24</v>
      </c>
      <c r="D13" s="6">
        <v>0</v>
      </c>
      <c r="E13" s="15">
        <f t="shared" si="0"/>
        <v>24</v>
      </c>
    </row>
    <row r="14" spans="1:5">
      <c r="A14" s="5">
        <v>10109</v>
      </c>
      <c r="B14" s="73" t="s">
        <v>60</v>
      </c>
      <c r="C14" s="55">
        <v>238</v>
      </c>
      <c r="D14" s="6">
        <v>0</v>
      </c>
      <c r="E14" s="15">
        <f t="shared" si="0"/>
        <v>238</v>
      </c>
    </row>
    <row r="15" spans="1:5">
      <c r="A15" s="5">
        <v>10110</v>
      </c>
      <c r="B15" s="73" t="s">
        <v>61</v>
      </c>
      <c r="C15" s="55">
        <v>180</v>
      </c>
      <c r="D15" s="6">
        <v>0</v>
      </c>
      <c r="E15" s="15">
        <f t="shared" si="0"/>
        <v>180</v>
      </c>
    </row>
    <row r="16" spans="1:5">
      <c r="A16" s="5">
        <v>10111</v>
      </c>
      <c r="B16" s="73" t="s">
        <v>62</v>
      </c>
      <c r="C16" s="55">
        <v>144</v>
      </c>
      <c r="D16" s="6">
        <v>0</v>
      </c>
      <c r="E16" s="15">
        <f t="shared" si="0"/>
        <v>144</v>
      </c>
    </row>
    <row r="17" spans="1:5">
      <c r="A17" s="5">
        <v>10112</v>
      </c>
      <c r="B17" s="73" t="s">
        <v>63</v>
      </c>
      <c r="C17" s="55">
        <v>100</v>
      </c>
      <c r="D17" s="6">
        <v>0</v>
      </c>
      <c r="E17" s="15">
        <f t="shared" si="0"/>
        <v>100</v>
      </c>
    </row>
    <row r="18" spans="1:5">
      <c r="A18" s="5">
        <v>10113</v>
      </c>
      <c r="B18" s="73" t="s">
        <v>64</v>
      </c>
      <c r="C18" s="55">
        <v>194</v>
      </c>
      <c r="D18" s="6">
        <v>0</v>
      </c>
      <c r="E18" s="15">
        <f t="shared" si="0"/>
        <v>194</v>
      </c>
    </row>
    <row r="19" spans="1:5">
      <c r="A19" s="5">
        <v>10114</v>
      </c>
      <c r="B19" s="73" t="s">
        <v>65</v>
      </c>
      <c r="C19" s="55">
        <v>461</v>
      </c>
      <c r="D19" s="6">
        <v>0</v>
      </c>
      <c r="E19" s="15">
        <f t="shared" si="0"/>
        <v>461</v>
      </c>
    </row>
    <row r="20" spans="1:5">
      <c r="A20" s="5">
        <v>10118</v>
      </c>
      <c r="B20" s="73" t="s">
        <v>66</v>
      </c>
      <c r="C20" s="55">
        <v>3427</v>
      </c>
      <c r="D20" s="6">
        <v>0</v>
      </c>
      <c r="E20" s="15">
        <f t="shared" si="0"/>
        <v>3427</v>
      </c>
    </row>
    <row r="21" spans="1:5">
      <c r="A21" s="5">
        <v>10119</v>
      </c>
      <c r="B21" s="73" t="s">
        <v>67</v>
      </c>
      <c r="C21" s="55">
        <v>300</v>
      </c>
      <c r="D21" s="6">
        <v>0</v>
      </c>
      <c r="E21" s="15">
        <f t="shared" si="0"/>
        <v>300</v>
      </c>
    </row>
    <row r="22" spans="1:5">
      <c r="A22" s="5">
        <v>10120</v>
      </c>
      <c r="B22" s="73" t="s">
        <v>68</v>
      </c>
      <c r="C22" s="55"/>
      <c r="D22" s="6">
        <v>0</v>
      </c>
      <c r="E22" s="15">
        <f t="shared" si="0"/>
        <v>0</v>
      </c>
    </row>
    <row r="23" spans="1:5">
      <c r="A23" s="5">
        <v>10121</v>
      </c>
      <c r="B23" s="73" t="s">
        <v>69</v>
      </c>
      <c r="C23" s="55"/>
      <c r="D23" s="6"/>
      <c r="E23" s="15">
        <f t="shared" si="0"/>
        <v>0</v>
      </c>
    </row>
    <row r="24" spans="1:5">
      <c r="A24" s="5">
        <v>10199</v>
      </c>
      <c r="B24" s="73" t="s">
        <v>70</v>
      </c>
      <c r="C24" s="55">
        <v>18</v>
      </c>
      <c r="D24" s="6">
        <v>0</v>
      </c>
      <c r="E24" s="15">
        <f t="shared" si="0"/>
        <v>18</v>
      </c>
    </row>
    <row r="25" spans="1:5">
      <c r="A25" s="5">
        <v>103</v>
      </c>
      <c r="B25" s="73" t="s">
        <v>71</v>
      </c>
      <c r="C25" s="55">
        <f>SUM(C26:C33)</f>
        <v>5739</v>
      </c>
      <c r="D25" s="6">
        <v>0</v>
      </c>
      <c r="E25" s="15">
        <f t="shared" ref="E24:E33" si="1">C25+D25</f>
        <v>5739</v>
      </c>
    </row>
    <row r="26" spans="1:5">
      <c r="A26" s="5">
        <v>10302</v>
      </c>
      <c r="B26" s="74" t="s">
        <v>72</v>
      </c>
      <c r="C26" s="55">
        <v>228</v>
      </c>
      <c r="D26" s="6">
        <v>0</v>
      </c>
      <c r="E26" s="15">
        <f t="shared" si="1"/>
        <v>228</v>
      </c>
    </row>
    <row r="27" spans="1:5">
      <c r="A27" s="5">
        <v>10304</v>
      </c>
      <c r="B27" s="73" t="s">
        <v>73</v>
      </c>
      <c r="C27" s="55">
        <v>292</v>
      </c>
      <c r="D27" s="6">
        <v>0</v>
      </c>
      <c r="E27" s="15">
        <f t="shared" si="1"/>
        <v>292</v>
      </c>
    </row>
    <row r="28" spans="1:5">
      <c r="A28" s="5">
        <v>10305</v>
      </c>
      <c r="B28" s="73" t="s">
        <v>74</v>
      </c>
      <c r="C28" s="55">
        <v>441</v>
      </c>
      <c r="D28" s="6">
        <v>0</v>
      </c>
      <c r="E28" s="15">
        <f t="shared" si="1"/>
        <v>441</v>
      </c>
    </row>
    <row r="29" ht="17" customHeight="1" spans="1:5">
      <c r="A29" s="5">
        <v>10306</v>
      </c>
      <c r="B29" s="73" t="s">
        <v>75</v>
      </c>
      <c r="C29" s="55"/>
      <c r="D29" s="6">
        <v>0</v>
      </c>
      <c r="E29" s="15">
        <f t="shared" si="1"/>
        <v>0</v>
      </c>
    </row>
    <row r="30" spans="1:5">
      <c r="A30" s="5">
        <v>10307</v>
      </c>
      <c r="B30" s="73" t="s">
        <v>76</v>
      </c>
      <c r="C30" s="55">
        <v>4682</v>
      </c>
      <c r="D30" s="6">
        <v>0</v>
      </c>
      <c r="E30" s="15">
        <f t="shared" si="1"/>
        <v>4682</v>
      </c>
    </row>
    <row r="31" spans="1:5">
      <c r="A31" s="5">
        <v>10308</v>
      </c>
      <c r="B31" s="73" t="s">
        <v>77</v>
      </c>
      <c r="C31" s="55"/>
      <c r="D31" s="6">
        <v>0</v>
      </c>
      <c r="E31" s="15">
        <f t="shared" si="1"/>
        <v>0</v>
      </c>
    </row>
    <row r="32" spans="1:5">
      <c r="A32" s="5">
        <v>10309</v>
      </c>
      <c r="B32" s="73" t="s">
        <v>78</v>
      </c>
      <c r="C32" s="55">
        <v>96</v>
      </c>
      <c r="D32" s="6">
        <v>0</v>
      </c>
      <c r="E32" s="15">
        <f t="shared" si="1"/>
        <v>96</v>
      </c>
    </row>
    <row r="33" spans="1:5">
      <c r="A33" s="5">
        <v>10399</v>
      </c>
      <c r="B33" s="73" t="s">
        <v>79</v>
      </c>
      <c r="C33" s="75"/>
      <c r="D33" s="6">
        <v>0</v>
      </c>
      <c r="E33" s="15">
        <f t="shared" si="1"/>
        <v>0</v>
      </c>
    </row>
  </sheetData>
  <mergeCells count="5">
    <mergeCell ref="A1:C1"/>
    <mergeCell ref="A4:A5"/>
    <mergeCell ref="B4:B5"/>
    <mergeCell ref="C4:C5"/>
    <mergeCell ref="E4:E5"/>
  </mergeCells>
  <pageMargins left="0.393055555555556" right="0.472222222222222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4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I14" sqref="I14"/>
    </sheetView>
  </sheetViews>
  <sheetFormatPr defaultColWidth="9" defaultRowHeight="13.5" outlineLevelCol="6"/>
  <cols>
    <col min="1" max="1" width="9.875" style="26" customWidth="1"/>
    <col min="2" max="2" width="37.5" style="26" customWidth="1"/>
    <col min="3" max="5" width="12" style="18" customWidth="1"/>
  </cols>
  <sheetData>
    <row r="1" s="17" customFormat="1" ht="24" customHeight="1" spans="1:5">
      <c r="A1" s="2" t="s">
        <v>80</v>
      </c>
      <c r="C1" s="4"/>
      <c r="D1" s="4"/>
      <c r="E1" s="4"/>
    </row>
    <row r="2" s="17" customFormat="1" ht="17.25" customHeight="1" spans="1:5">
      <c r="A2" s="3" t="s">
        <v>34</v>
      </c>
      <c r="C2" s="4"/>
      <c r="D2" s="4"/>
      <c r="E2" s="4" t="s">
        <v>2</v>
      </c>
    </row>
    <row r="3" s="17" customFormat="1" ht="20" customHeight="1" spans="1:5">
      <c r="A3" s="5" t="s">
        <v>35</v>
      </c>
      <c r="B3" s="5" t="s">
        <v>36</v>
      </c>
      <c r="C3" s="5" t="s">
        <v>37</v>
      </c>
      <c r="D3" s="6" t="s">
        <v>38</v>
      </c>
      <c r="E3" s="5" t="s">
        <v>39</v>
      </c>
    </row>
    <row r="4" s="17" customFormat="1" ht="20" customHeight="1" spans="1:5">
      <c r="A4" s="5"/>
      <c r="B4" s="5"/>
      <c r="C4" s="28"/>
      <c r="D4" s="29" t="s">
        <v>40</v>
      </c>
      <c r="E4" s="28"/>
    </row>
    <row r="5" s="17" customFormat="1" ht="17" customHeight="1" spans="1:5">
      <c r="A5" s="5"/>
      <c r="B5" s="57" t="s">
        <v>81</v>
      </c>
      <c r="C5" s="5">
        <f>C6+C33+C37+C43+C55+C66+C77+C84+C106+C120+C135+C142+C151+C158+C166+C170+C176+C186+C190+C194+C199+C207+C208+C211+C213</f>
        <v>178060</v>
      </c>
      <c r="D5" s="5">
        <f>D6+D33+D37+D43+D55+D66+D77+D84+D106+D120+D135+D142+D151+D158+D166+D170+D176+D186+D190+D194+D199+D207+D208+D211+D213</f>
        <v>33224</v>
      </c>
      <c r="E5" s="5">
        <f>E6+E33+E37+E43+E55+E66+E77+E84+E106+E120+E135+E142+E151+E158+E166+E170+E176+E186+E190+E194+E199+E207+E208+E211+E213</f>
        <v>211284</v>
      </c>
    </row>
    <row r="6" spans="1:5">
      <c r="A6" s="58">
        <v>201</v>
      </c>
      <c r="B6" s="59" t="s">
        <v>82</v>
      </c>
      <c r="C6" s="58">
        <f>SUM(C7:C32)</f>
        <v>15544</v>
      </c>
      <c r="D6" s="58">
        <f>SUM(D7:D32)</f>
        <v>637</v>
      </c>
      <c r="E6" s="58">
        <f>SUM(E7:E32)</f>
        <v>16181</v>
      </c>
    </row>
    <row r="7" spans="1:5">
      <c r="A7" s="60">
        <v>20101</v>
      </c>
      <c r="B7" s="61" t="s">
        <v>83</v>
      </c>
      <c r="C7" s="60">
        <v>319</v>
      </c>
      <c r="D7" s="37">
        <v>5</v>
      </c>
      <c r="E7" s="25">
        <f t="shared" ref="E6:E65" si="0">C7+D7</f>
        <v>324</v>
      </c>
    </row>
    <row r="8" spans="1:5">
      <c r="A8" s="60">
        <v>20102</v>
      </c>
      <c r="B8" s="61" t="s">
        <v>84</v>
      </c>
      <c r="C8" s="60">
        <v>253</v>
      </c>
      <c r="D8" s="37"/>
      <c r="E8" s="25">
        <f t="shared" si="0"/>
        <v>253</v>
      </c>
    </row>
    <row r="9" spans="1:5">
      <c r="A9" s="60">
        <v>20103</v>
      </c>
      <c r="B9" s="61" t="s">
        <v>85</v>
      </c>
      <c r="C9" s="60">
        <v>3419</v>
      </c>
      <c r="D9" s="37">
        <v>298</v>
      </c>
      <c r="E9" s="25">
        <f t="shared" si="0"/>
        <v>3717</v>
      </c>
    </row>
    <row r="10" spans="1:5">
      <c r="A10" s="60">
        <v>20104</v>
      </c>
      <c r="B10" s="61" t="s">
        <v>86</v>
      </c>
      <c r="C10" s="60">
        <v>884</v>
      </c>
      <c r="D10" s="37">
        <v>-299</v>
      </c>
      <c r="E10" s="25">
        <f t="shared" si="0"/>
        <v>585</v>
      </c>
    </row>
    <row r="11" spans="1:5">
      <c r="A11" s="60">
        <v>20105</v>
      </c>
      <c r="B11" s="62" t="s">
        <v>87</v>
      </c>
      <c r="C11" s="60">
        <v>232</v>
      </c>
      <c r="D11" s="37">
        <v>3</v>
      </c>
      <c r="E11" s="25">
        <f t="shared" si="0"/>
        <v>235</v>
      </c>
    </row>
    <row r="12" spans="1:5">
      <c r="A12" s="60">
        <v>20106</v>
      </c>
      <c r="B12" s="63" t="s">
        <v>88</v>
      </c>
      <c r="C12" s="60">
        <v>1294</v>
      </c>
      <c r="D12" s="37">
        <v>174</v>
      </c>
      <c r="E12" s="25">
        <f t="shared" si="0"/>
        <v>1468</v>
      </c>
    </row>
    <row r="13" spans="1:5">
      <c r="A13" s="60">
        <v>20107</v>
      </c>
      <c r="B13" s="61" t="s">
        <v>89</v>
      </c>
      <c r="C13" s="60">
        <v>80</v>
      </c>
      <c r="D13" s="37"/>
      <c r="E13" s="25">
        <f t="shared" si="0"/>
        <v>80</v>
      </c>
    </row>
    <row r="14" spans="1:5">
      <c r="A14" s="60">
        <v>20108</v>
      </c>
      <c r="B14" s="62" t="s">
        <v>90</v>
      </c>
      <c r="C14" s="60">
        <v>232</v>
      </c>
      <c r="D14" s="37">
        <v>11</v>
      </c>
      <c r="E14" s="25">
        <f t="shared" si="0"/>
        <v>243</v>
      </c>
    </row>
    <row r="15" spans="1:5">
      <c r="A15" s="60">
        <v>20109</v>
      </c>
      <c r="B15" s="61" t="s">
        <v>91</v>
      </c>
      <c r="C15" s="60"/>
      <c r="D15" s="37"/>
      <c r="E15" s="25">
        <f t="shared" si="0"/>
        <v>0</v>
      </c>
    </row>
    <row r="16" spans="1:5">
      <c r="A16" s="60">
        <v>20111</v>
      </c>
      <c r="B16" s="64" t="s">
        <v>92</v>
      </c>
      <c r="C16" s="60">
        <v>1341</v>
      </c>
      <c r="D16" s="37">
        <v>20</v>
      </c>
      <c r="E16" s="25">
        <f t="shared" si="0"/>
        <v>1361</v>
      </c>
    </row>
    <row r="17" spans="1:5">
      <c r="A17" s="60">
        <v>20113</v>
      </c>
      <c r="B17" s="65" t="s">
        <v>93</v>
      </c>
      <c r="C17" s="60">
        <v>407</v>
      </c>
      <c r="D17" s="37">
        <v>107</v>
      </c>
      <c r="E17" s="25">
        <f t="shared" si="0"/>
        <v>514</v>
      </c>
    </row>
    <row r="18" spans="1:5">
      <c r="A18" s="60">
        <v>20114</v>
      </c>
      <c r="B18" s="62" t="s">
        <v>94</v>
      </c>
      <c r="C18" s="60"/>
      <c r="D18" s="37"/>
      <c r="E18" s="25">
        <f t="shared" si="0"/>
        <v>0</v>
      </c>
    </row>
    <row r="19" spans="1:5">
      <c r="A19" s="60">
        <v>20123</v>
      </c>
      <c r="B19" s="61" t="s">
        <v>95</v>
      </c>
      <c r="C19" s="60">
        <v>144</v>
      </c>
      <c r="D19" s="37"/>
      <c r="E19" s="25">
        <f t="shared" si="0"/>
        <v>144</v>
      </c>
    </row>
    <row r="20" spans="1:5">
      <c r="A20" s="60">
        <v>20125</v>
      </c>
      <c r="B20" s="61" t="s">
        <v>96</v>
      </c>
      <c r="C20" s="60"/>
      <c r="D20" s="37"/>
      <c r="E20" s="25">
        <f t="shared" si="0"/>
        <v>0</v>
      </c>
    </row>
    <row r="21" spans="1:5">
      <c r="A21" s="60">
        <v>20126</v>
      </c>
      <c r="B21" s="62" t="s">
        <v>97</v>
      </c>
      <c r="C21" s="60"/>
      <c r="D21" s="37"/>
      <c r="E21" s="25">
        <f t="shared" si="0"/>
        <v>0</v>
      </c>
    </row>
    <row r="22" spans="1:5">
      <c r="A22" s="60">
        <v>20128</v>
      </c>
      <c r="B22" s="62" t="s">
        <v>98</v>
      </c>
      <c r="C22" s="60"/>
      <c r="D22" s="37"/>
      <c r="E22" s="25">
        <f t="shared" si="0"/>
        <v>0</v>
      </c>
    </row>
    <row r="23" spans="1:5">
      <c r="A23" s="60">
        <v>20129</v>
      </c>
      <c r="B23" s="62" t="s">
        <v>99</v>
      </c>
      <c r="C23" s="60">
        <v>631</v>
      </c>
      <c r="D23" s="37">
        <v>49</v>
      </c>
      <c r="E23" s="25">
        <f t="shared" si="0"/>
        <v>680</v>
      </c>
    </row>
    <row r="24" spans="1:5">
      <c r="A24" s="60">
        <v>20131</v>
      </c>
      <c r="B24" s="62" t="s">
        <v>100</v>
      </c>
      <c r="C24" s="60">
        <v>1034</v>
      </c>
      <c r="D24" s="37"/>
      <c r="E24" s="25">
        <f t="shared" si="0"/>
        <v>1034</v>
      </c>
    </row>
    <row r="25" spans="1:5">
      <c r="A25" s="60">
        <v>20132</v>
      </c>
      <c r="B25" s="62" t="s">
        <v>101</v>
      </c>
      <c r="C25" s="60">
        <v>1230</v>
      </c>
      <c r="D25" s="25">
        <v>-18</v>
      </c>
      <c r="E25" s="25">
        <f t="shared" si="0"/>
        <v>1212</v>
      </c>
    </row>
    <row r="26" spans="1:5">
      <c r="A26" s="60">
        <v>20133</v>
      </c>
      <c r="B26" s="62" t="s">
        <v>102</v>
      </c>
      <c r="C26" s="60">
        <v>241</v>
      </c>
      <c r="D26" s="37"/>
      <c r="E26" s="25">
        <f t="shared" si="0"/>
        <v>241</v>
      </c>
    </row>
    <row r="27" spans="1:5">
      <c r="A27" s="60">
        <v>20134</v>
      </c>
      <c r="B27" s="62" t="s">
        <v>103</v>
      </c>
      <c r="C27" s="60">
        <v>38</v>
      </c>
      <c r="D27" s="37">
        <v>55</v>
      </c>
      <c r="E27" s="25">
        <f t="shared" si="0"/>
        <v>93</v>
      </c>
    </row>
    <row r="28" spans="1:5">
      <c r="A28" s="60">
        <v>20135</v>
      </c>
      <c r="B28" s="62" t="s">
        <v>104</v>
      </c>
      <c r="C28" s="60"/>
      <c r="D28" s="37"/>
      <c r="E28" s="25">
        <f t="shared" si="0"/>
        <v>0</v>
      </c>
    </row>
    <row r="29" spans="1:5">
      <c r="A29" s="60">
        <v>20136</v>
      </c>
      <c r="B29" s="62" t="s">
        <v>105</v>
      </c>
      <c r="C29" s="66">
        <v>2944</v>
      </c>
      <c r="D29" s="37">
        <v>201</v>
      </c>
      <c r="E29" s="25">
        <f t="shared" si="0"/>
        <v>3145</v>
      </c>
    </row>
    <row r="30" spans="1:5">
      <c r="A30" s="60">
        <v>20137</v>
      </c>
      <c r="B30" s="61" t="s">
        <v>106</v>
      </c>
      <c r="C30" s="67">
        <v>214</v>
      </c>
      <c r="D30" s="37"/>
      <c r="E30" s="25">
        <f t="shared" si="0"/>
        <v>214</v>
      </c>
    </row>
    <row r="31" spans="1:5">
      <c r="A31" s="60">
        <v>20138</v>
      </c>
      <c r="B31" s="61" t="s">
        <v>107</v>
      </c>
      <c r="C31" s="66">
        <v>607</v>
      </c>
      <c r="D31" s="37">
        <v>6</v>
      </c>
      <c r="E31" s="25">
        <f t="shared" si="0"/>
        <v>613</v>
      </c>
    </row>
    <row r="32" spans="1:5">
      <c r="A32" s="60">
        <v>20199</v>
      </c>
      <c r="B32" s="61" t="s">
        <v>108</v>
      </c>
      <c r="C32" s="60">
        <v>0</v>
      </c>
      <c r="D32" s="37">
        <v>25</v>
      </c>
      <c r="E32" s="25">
        <f t="shared" si="0"/>
        <v>25</v>
      </c>
    </row>
    <row r="33" spans="1:5">
      <c r="A33" s="58">
        <v>202</v>
      </c>
      <c r="B33" s="59" t="s">
        <v>109</v>
      </c>
      <c r="C33" s="58">
        <f>SUM(C34:C36)</f>
        <v>0</v>
      </c>
      <c r="D33" s="58">
        <f>SUM(D34:D36)</f>
        <v>0</v>
      </c>
      <c r="E33" s="58">
        <f>SUM(E34:E36)</f>
        <v>0</v>
      </c>
    </row>
    <row r="34" spans="1:5">
      <c r="A34" s="60">
        <v>20205</v>
      </c>
      <c r="B34" s="61" t="s">
        <v>110</v>
      </c>
      <c r="C34" s="60"/>
      <c r="D34" s="37"/>
      <c r="E34" s="25">
        <f t="shared" si="0"/>
        <v>0</v>
      </c>
    </row>
    <row r="35" spans="1:5">
      <c r="A35" s="60">
        <v>20206</v>
      </c>
      <c r="B35" s="61" t="s">
        <v>111</v>
      </c>
      <c r="C35" s="60"/>
      <c r="D35" s="37"/>
      <c r="E35" s="25">
        <f t="shared" si="0"/>
        <v>0</v>
      </c>
    </row>
    <row r="36" spans="1:5">
      <c r="A36" s="60">
        <v>20299</v>
      </c>
      <c r="B36" s="61" t="s">
        <v>112</v>
      </c>
      <c r="C36" s="60"/>
      <c r="D36" s="37"/>
      <c r="E36" s="25">
        <f t="shared" si="0"/>
        <v>0</v>
      </c>
    </row>
    <row r="37" spans="1:5">
      <c r="A37" s="58">
        <v>203</v>
      </c>
      <c r="B37" s="59" t="s">
        <v>113</v>
      </c>
      <c r="C37" s="58">
        <f>SUM(C38:C42)</f>
        <v>76</v>
      </c>
      <c r="D37" s="58">
        <f>SUM(D38:D42)</f>
        <v>274</v>
      </c>
      <c r="E37" s="58">
        <f>SUM(E38:E42)</f>
        <v>350</v>
      </c>
    </row>
    <row r="38" spans="1:5">
      <c r="A38" s="60">
        <v>20301</v>
      </c>
      <c r="B38" s="65" t="s">
        <v>114</v>
      </c>
      <c r="C38" s="60"/>
      <c r="D38" s="37"/>
      <c r="E38" s="25">
        <f t="shared" si="0"/>
        <v>0</v>
      </c>
    </row>
    <row r="39" spans="1:5">
      <c r="A39" s="60">
        <v>20304</v>
      </c>
      <c r="B39" s="65" t="s">
        <v>115</v>
      </c>
      <c r="C39" s="60"/>
      <c r="D39" s="37"/>
      <c r="E39" s="25">
        <f t="shared" si="0"/>
        <v>0</v>
      </c>
    </row>
    <row r="40" spans="1:5">
      <c r="A40" s="60">
        <v>20305</v>
      </c>
      <c r="B40" s="65" t="s">
        <v>116</v>
      </c>
      <c r="C40" s="60"/>
      <c r="D40" s="37"/>
      <c r="E40" s="25">
        <f t="shared" si="0"/>
        <v>0</v>
      </c>
    </row>
    <row r="41" spans="1:5">
      <c r="A41" s="60">
        <v>20306</v>
      </c>
      <c r="B41" s="62" t="s">
        <v>117</v>
      </c>
      <c r="C41" s="60">
        <v>76</v>
      </c>
      <c r="D41" s="37">
        <v>274</v>
      </c>
      <c r="E41" s="25">
        <f t="shared" si="0"/>
        <v>350</v>
      </c>
    </row>
    <row r="42" spans="1:5">
      <c r="A42" s="60">
        <v>20399</v>
      </c>
      <c r="B42" s="62" t="s">
        <v>118</v>
      </c>
      <c r="C42" s="60"/>
      <c r="D42" s="37"/>
      <c r="E42" s="25">
        <f t="shared" si="0"/>
        <v>0</v>
      </c>
    </row>
    <row r="43" spans="1:5">
      <c r="A43" s="58">
        <v>204</v>
      </c>
      <c r="B43" s="59" t="s">
        <v>119</v>
      </c>
      <c r="C43" s="58">
        <f>SUM(C44:C54)</f>
        <v>11168</v>
      </c>
      <c r="D43" s="58">
        <f>SUM(D44:D54)</f>
        <v>210</v>
      </c>
      <c r="E43" s="58">
        <f>SUM(E44:E54)</f>
        <v>11378</v>
      </c>
    </row>
    <row r="44" spans="1:5">
      <c r="A44" s="60">
        <v>20401</v>
      </c>
      <c r="B44" s="61" t="s">
        <v>120</v>
      </c>
      <c r="C44" s="60"/>
      <c r="D44" s="37"/>
      <c r="E44" s="25">
        <f t="shared" si="0"/>
        <v>0</v>
      </c>
    </row>
    <row r="45" spans="1:5">
      <c r="A45" s="60">
        <v>20402</v>
      </c>
      <c r="B45" s="62" t="s">
        <v>121</v>
      </c>
      <c r="C45" s="60">
        <v>10620</v>
      </c>
      <c r="D45" s="37">
        <v>139</v>
      </c>
      <c r="E45" s="25">
        <f t="shared" si="0"/>
        <v>10759</v>
      </c>
    </row>
    <row r="46" spans="1:5">
      <c r="A46" s="60">
        <v>20403</v>
      </c>
      <c r="B46" s="61" t="s">
        <v>122</v>
      </c>
      <c r="C46" s="60"/>
      <c r="D46" s="37"/>
      <c r="E46" s="25">
        <f t="shared" si="0"/>
        <v>0</v>
      </c>
    </row>
    <row r="47" spans="1:5">
      <c r="A47" s="60">
        <v>20404</v>
      </c>
      <c r="B47" s="63" t="s">
        <v>123</v>
      </c>
      <c r="C47" s="60"/>
      <c r="D47" s="37"/>
      <c r="E47" s="25">
        <f t="shared" si="0"/>
        <v>0</v>
      </c>
    </row>
    <row r="48" spans="1:5">
      <c r="A48" s="60">
        <v>20405</v>
      </c>
      <c r="B48" s="65" t="s">
        <v>124</v>
      </c>
      <c r="C48" s="60"/>
      <c r="D48" s="37"/>
      <c r="E48" s="25">
        <f t="shared" si="0"/>
        <v>0</v>
      </c>
    </row>
    <row r="49" spans="1:5">
      <c r="A49" s="60">
        <v>20406</v>
      </c>
      <c r="B49" s="61" t="s">
        <v>125</v>
      </c>
      <c r="C49" s="60">
        <v>525</v>
      </c>
      <c r="D49" s="37">
        <v>31</v>
      </c>
      <c r="E49" s="25">
        <f t="shared" si="0"/>
        <v>556</v>
      </c>
    </row>
    <row r="50" spans="1:5">
      <c r="A50" s="60">
        <v>20407</v>
      </c>
      <c r="B50" s="63" t="s">
        <v>126</v>
      </c>
      <c r="C50" s="60"/>
      <c r="D50" s="37"/>
      <c r="E50" s="25">
        <f t="shared" si="0"/>
        <v>0</v>
      </c>
    </row>
    <row r="51" spans="1:5">
      <c r="A51" s="60">
        <v>20408</v>
      </c>
      <c r="B51" s="62" t="s">
        <v>127</v>
      </c>
      <c r="C51" s="60"/>
      <c r="D51" s="37"/>
      <c r="E51" s="25">
        <f t="shared" si="0"/>
        <v>0</v>
      </c>
    </row>
    <row r="52" spans="1:5">
      <c r="A52" s="60">
        <v>20409</v>
      </c>
      <c r="B52" s="65" t="s">
        <v>128</v>
      </c>
      <c r="C52" s="60">
        <v>23</v>
      </c>
      <c r="D52" s="37">
        <v>40</v>
      </c>
      <c r="E52" s="25">
        <f t="shared" si="0"/>
        <v>63</v>
      </c>
    </row>
    <row r="53" spans="1:5">
      <c r="A53" s="60">
        <v>20410</v>
      </c>
      <c r="B53" s="61" t="s">
        <v>129</v>
      </c>
      <c r="C53" s="60"/>
      <c r="D53" s="37"/>
      <c r="E53" s="25">
        <f t="shared" si="0"/>
        <v>0</v>
      </c>
    </row>
    <row r="54" spans="1:5">
      <c r="A54" s="60">
        <v>20499</v>
      </c>
      <c r="B54" s="61" t="s">
        <v>130</v>
      </c>
      <c r="C54" s="60"/>
      <c r="D54" s="37"/>
      <c r="E54" s="25">
        <f t="shared" si="0"/>
        <v>0</v>
      </c>
    </row>
    <row r="55" spans="1:5">
      <c r="A55" s="58">
        <v>205</v>
      </c>
      <c r="B55" s="59" t="s">
        <v>131</v>
      </c>
      <c r="C55" s="58">
        <f>SUM(C56:C65)</f>
        <v>21443</v>
      </c>
      <c r="D55" s="58">
        <f>SUM(D56:D65)</f>
        <v>17403</v>
      </c>
      <c r="E55" s="58">
        <f>SUM(E56:E65)</f>
        <v>38846</v>
      </c>
    </row>
    <row r="56" spans="1:5">
      <c r="A56" s="60">
        <v>20501</v>
      </c>
      <c r="B56" s="62" t="s">
        <v>132</v>
      </c>
      <c r="C56" s="60">
        <v>627</v>
      </c>
      <c r="D56" s="37"/>
      <c r="E56" s="25">
        <f t="shared" si="0"/>
        <v>627</v>
      </c>
    </row>
    <row r="57" spans="1:5">
      <c r="A57" s="60">
        <v>20502</v>
      </c>
      <c r="B57" s="61" t="s">
        <v>133</v>
      </c>
      <c r="C57" s="60">
        <v>20185</v>
      </c>
      <c r="D57" s="37">
        <f>17335-25</f>
        <v>17310</v>
      </c>
      <c r="E57" s="25">
        <f t="shared" si="0"/>
        <v>37495</v>
      </c>
    </row>
    <row r="58" spans="1:5">
      <c r="A58" s="60">
        <v>20503</v>
      </c>
      <c r="B58" s="61" t="s">
        <v>134</v>
      </c>
      <c r="C58" s="60">
        <v>201</v>
      </c>
      <c r="D58" s="37">
        <v>2</v>
      </c>
      <c r="E58" s="25">
        <f t="shared" si="0"/>
        <v>203</v>
      </c>
    </row>
    <row r="59" spans="1:5">
      <c r="A59" s="60">
        <v>20504</v>
      </c>
      <c r="B59" s="65" t="s">
        <v>135</v>
      </c>
      <c r="C59" s="60"/>
      <c r="D59" s="37"/>
      <c r="E59" s="25">
        <f t="shared" si="0"/>
        <v>0</v>
      </c>
    </row>
    <row r="60" spans="1:5">
      <c r="A60" s="60">
        <v>20505</v>
      </c>
      <c r="B60" s="62" t="s">
        <v>136</v>
      </c>
      <c r="C60" s="60">
        <v>71</v>
      </c>
      <c r="D60" s="37"/>
      <c r="E60" s="25">
        <f t="shared" si="0"/>
        <v>71</v>
      </c>
    </row>
    <row r="61" spans="1:5">
      <c r="A61" s="60">
        <v>20506</v>
      </c>
      <c r="B61" s="62" t="s">
        <v>137</v>
      </c>
      <c r="C61" s="60"/>
      <c r="D61" s="37"/>
      <c r="E61" s="25">
        <f t="shared" si="0"/>
        <v>0</v>
      </c>
    </row>
    <row r="62" spans="1:5">
      <c r="A62" s="60">
        <v>20507</v>
      </c>
      <c r="B62" s="61" t="s">
        <v>138</v>
      </c>
      <c r="C62" s="60"/>
      <c r="D62" s="37"/>
      <c r="E62" s="25">
        <f t="shared" si="0"/>
        <v>0</v>
      </c>
    </row>
    <row r="63" spans="1:5">
      <c r="A63" s="60">
        <v>20508</v>
      </c>
      <c r="B63" s="62" t="s">
        <v>139</v>
      </c>
      <c r="C63" s="60">
        <v>300</v>
      </c>
      <c r="D63" s="37">
        <v>40</v>
      </c>
      <c r="E63" s="25">
        <f t="shared" si="0"/>
        <v>340</v>
      </c>
    </row>
    <row r="64" spans="1:5">
      <c r="A64" s="60">
        <v>20509</v>
      </c>
      <c r="B64" s="61" t="s">
        <v>140</v>
      </c>
      <c r="C64" s="60">
        <v>24</v>
      </c>
      <c r="D64" s="37">
        <v>51</v>
      </c>
      <c r="E64" s="25">
        <f t="shared" si="0"/>
        <v>75</v>
      </c>
    </row>
    <row r="65" spans="1:5">
      <c r="A65" s="60">
        <v>20599</v>
      </c>
      <c r="B65" s="61" t="s">
        <v>141</v>
      </c>
      <c r="C65" s="60">
        <v>35</v>
      </c>
      <c r="D65" s="37"/>
      <c r="E65" s="25">
        <f t="shared" si="0"/>
        <v>35</v>
      </c>
    </row>
    <row r="66" spans="1:5">
      <c r="A66" s="58">
        <v>206</v>
      </c>
      <c r="B66" s="59" t="s">
        <v>142</v>
      </c>
      <c r="C66" s="58">
        <f>SUM(C67:C76)</f>
        <v>100</v>
      </c>
      <c r="D66" s="58">
        <f>SUM(D67:D76)</f>
        <v>206</v>
      </c>
      <c r="E66" s="58">
        <f>SUM(E67:E76)</f>
        <v>306</v>
      </c>
    </row>
    <row r="67" spans="1:5">
      <c r="A67" s="60">
        <v>20601</v>
      </c>
      <c r="B67" s="62" t="s">
        <v>143</v>
      </c>
      <c r="C67" s="60">
        <v>32</v>
      </c>
      <c r="D67" s="37"/>
      <c r="E67" s="25">
        <f t="shared" ref="E66:E129" si="1">C67+D67</f>
        <v>32</v>
      </c>
    </row>
    <row r="68" spans="1:5">
      <c r="A68" s="60">
        <v>20602</v>
      </c>
      <c r="B68" s="61" t="s">
        <v>144</v>
      </c>
      <c r="C68" s="60"/>
      <c r="D68" s="37">
        <v>160</v>
      </c>
      <c r="E68" s="25">
        <f t="shared" si="1"/>
        <v>160</v>
      </c>
    </row>
    <row r="69" spans="1:5">
      <c r="A69" s="60">
        <v>20603</v>
      </c>
      <c r="B69" s="62" t="s">
        <v>145</v>
      </c>
      <c r="C69" s="60"/>
      <c r="D69" s="37"/>
      <c r="E69" s="25">
        <f t="shared" si="1"/>
        <v>0</v>
      </c>
    </row>
    <row r="70" spans="1:5">
      <c r="A70" s="60">
        <v>20604</v>
      </c>
      <c r="B70" s="62" t="s">
        <v>146</v>
      </c>
      <c r="C70" s="60">
        <v>1</v>
      </c>
      <c r="D70" s="37">
        <v>20</v>
      </c>
      <c r="E70" s="25">
        <f t="shared" si="1"/>
        <v>21</v>
      </c>
    </row>
    <row r="71" spans="1:5">
      <c r="A71" s="60">
        <v>20605</v>
      </c>
      <c r="B71" s="62" t="s">
        <v>147</v>
      </c>
      <c r="C71" s="60">
        <v>0</v>
      </c>
      <c r="D71" s="37">
        <v>4</v>
      </c>
      <c r="E71" s="25">
        <f t="shared" si="1"/>
        <v>4</v>
      </c>
    </row>
    <row r="72" spans="1:5">
      <c r="A72" s="60">
        <v>20606</v>
      </c>
      <c r="B72" s="62" t="s">
        <v>148</v>
      </c>
      <c r="C72" s="60"/>
      <c r="D72" s="37"/>
      <c r="E72" s="25">
        <f t="shared" si="1"/>
        <v>0</v>
      </c>
    </row>
    <row r="73" spans="1:5">
      <c r="A73" s="60">
        <v>20607</v>
      </c>
      <c r="B73" s="61" t="s">
        <v>149</v>
      </c>
      <c r="C73" s="60">
        <v>67</v>
      </c>
      <c r="D73" s="37">
        <v>22</v>
      </c>
      <c r="E73" s="25">
        <f t="shared" si="1"/>
        <v>89</v>
      </c>
    </row>
    <row r="74" spans="1:5">
      <c r="A74" s="60">
        <v>20608</v>
      </c>
      <c r="B74" s="61" t="s">
        <v>150</v>
      </c>
      <c r="C74" s="60"/>
      <c r="D74" s="37"/>
      <c r="E74" s="25">
        <f t="shared" si="1"/>
        <v>0</v>
      </c>
    </row>
    <row r="75" spans="1:5">
      <c r="A75" s="60">
        <v>20609</v>
      </c>
      <c r="B75" s="65" t="s">
        <v>151</v>
      </c>
      <c r="C75" s="60"/>
      <c r="D75" s="37"/>
      <c r="E75" s="25">
        <f t="shared" si="1"/>
        <v>0</v>
      </c>
    </row>
    <row r="76" spans="1:5">
      <c r="A76" s="60">
        <v>20699</v>
      </c>
      <c r="B76" s="61" t="s">
        <v>152</v>
      </c>
      <c r="C76" s="60"/>
      <c r="D76" s="37"/>
      <c r="E76" s="25">
        <f t="shared" si="1"/>
        <v>0</v>
      </c>
    </row>
    <row r="77" spans="1:5">
      <c r="A77" s="58">
        <v>207</v>
      </c>
      <c r="B77" s="59" t="s">
        <v>153</v>
      </c>
      <c r="C77" s="58">
        <f>SUM(C78:C83)</f>
        <v>3175</v>
      </c>
      <c r="D77" s="58">
        <f>SUM(D78:D83)</f>
        <v>2485</v>
      </c>
      <c r="E77" s="58">
        <f>SUM(E78:E83)</f>
        <v>5660</v>
      </c>
    </row>
    <row r="78" spans="1:5">
      <c r="A78" s="60">
        <v>20701</v>
      </c>
      <c r="B78" s="65" t="s">
        <v>154</v>
      </c>
      <c r="C78" s="60">
        <v>1543</v>
      </c>
      <c r="D78" s="37">
        <v>2117</v>
      </c>
      <c r="E78" s="25">
        <f t="shared" si="1"/>
        <v>3660</v>
      </c>
    </row>
    <row r="79" spans="1:5">
      <c r="A79" s="60">
        <v>20702</v>
      </c>
      <c r="B79" s="65" t="s">
        <v>155</v>
      </c>
      <c r="C79" s="60">
        <v>20</v>
      </c>
      <c r="D79" s="37">
        <v>244</v>
      </c>
      <c r="E79" s="25">
        <f t="shared" si="1"/>
        <v>264</v>
      </c>
    </row>
    <row r="80" spans="1:5">
      <c r="A80" s="60">
        <v>20703</v>
      </c>
      <c r="B80" s="65" t="s">
        <v>156</v>
      </c>
      <c r="C80" s="60">
        <v>30</v>
      </c>
      <c r="D80" s="37"/>
      <c r="E80" s="25">
        <f t="shared" si="1"/>
        <v>30</v>
      </c>
    </row>
    <row r="81" spans="1:5">
      <c r="A81" s="60">
        <v>20706</v>
      </c>
      <c r="B81" s="65" t="s">
        <v>157</v>
      </c>
      <c r="C81" s="60">
        <v>79</v>
      </c>
      <c r="D81" s="37">
        <v>11</v>
      </c>
      <c r="E81" s="25">
        <f t="shared" si="1"/>
        <v>90</v>
      </c>
    </row>
    <row r="82" spans="1:5">
      <c r="A82" s="60">
        <v>20708</v>
      </c>
      <c r="B82" s="65" t="s">
        <v>158</v>
      </c>
      <c r="C82" s="60">
        <v>889</v>
      </c>
      <c r="D82" s="37">
        <v>-2</v>
      </c>
      <c r="E82" s="25">
        <f t="shared" si="1"/>
        <v>887</v>
      </c>
    </row>
    <row r="83" spans="1:5">
      <c r="A83" s="60">
        <v>20799</v>
      </c>
      <c r="B83" s="65" t="s">
        <v>159</v>
      </c>
      <c r="C83" s="60">
        <v>614</v>
      </c>
      <c r="D83" s="37">
        <v>115</v>
      </c>
      <c r="E83" s="25">
        <f t="shared" si="1"/>
        <v>729</v>
      </c>
    </row>
    <row r="84" spans="1:5">
      <c r="A84" s="58">
        <v>208</v>
      </c>
      <c r="B84" s="59" t="s">
        <v>160</v>
      </c>
      <c r="C84" s="58">
        <f>SUM(C85:C105)</f>
        <v>23666</v>
      </c>
      <c r="D84" s="58">
        <f>SUM(D85:D105)</f>
        <v>1149</v>
      </c>
      <c r="E84" s="58">
        <f>SUM(E85:E105)</f>
        <v>24815</v>
      </c>
    </row>
    <row r="85" spans="1:5">
      <c r="A85" s="60">
        <v>20801</v>
      </c>
      <c r="B85" s="65" t="s">
        <v>161</v>
      </c>
      <c r="C85" s="60">
        <v>1104</v>
      </c>
      <c r="D85" s="37">
        <v>11</v>
      </c>
      <c r="E85" s="25">
        <f t="shared" si="1"/>
        <v>1115</v>
      </c>
    </row>
    <row r="86" spans="1:5">
      <c r="A86" s="60">
        <v>20802</v>
      </c>
      <c r="B86" s="65" t="s">
        <v>162</v>
      </c>
      <c r="C86" s="60">
        <v>193</v>
      </c>
      <c r="D86" s="37">
        <v>1</v>
      </c>
      <c r="E86" s="25">
        <f t="shared" si="1"/>
        <v>194</v>
      </c>
    </row>
    <row r="87" spans="1:5">
      <c r="A87" s="60">
        <v>20804</v>
      </c>
      <c r="B87" s="65" t="s">
        <v>163</v>
      </c>
      <c r="C87" s="60"/>
      <c r="D87" s="37"/>
      <c r="E87" s="25">
        <f t="shared" si="1"/>
        <v>0</v>
      </c>
    </row>
    <row r="88" spans="1:5">
      <c r="A88" s="60">
        <v>20805</v>
      </c>
      <c r="B88" s="65" t="s">
        <v>164</v>
      </c>
      <c r="C88" s="60">
        <v>16799</v>
      </c>
      <c r="D88" s="37">
        <v>-153</v>
      </c>
      <c r="E88" s="25">
        <f t="shared" si="1"/>
        <v>16646</v>
      </c>
    </row>
    <row r="89" spans="1:5">
      <c r="A89" s="60">
        <v>20806</v>
      </c>
      <c r="B89" s="65" t="s">
        <v>165</v>
      </c>
      <c r="C89" s="60">
        <v>11</v>
      </c>
      <c r="D89" s="37">
        <v>1</v>
      </c>
      <c r="E89" s="25">
        <f t="shared" si="1"/>
        <v>12</v>
      </c>
    </row>
    <row r="90" spans="1:5">
      <c r="A90" s="60">
        <v>20807</v>
      </c>
      <c r="B90" s="65" t="s">
        <v>166</v>
      </c>
      <c r="C90" s="60">
        <v>1071</v>
      </c>
      <c r="D90" s="37"/>
      <c r="E90" s="25">
        <f t="shared" si="1"/>
        <v>1071</v>
      </c>
    </row>
    <row r="91" spans="1:5">
      <c r="A91" s="60">
        <v>20808</v>
      </c>
      <c r="B91" s="65" t="s">
        <v>167</v>
      </c>
      <c r="C91" s="60">
        <v>531</v>
      </c>
      <c r="D91" s="37">
        <v>31</v>
      </c>
      <c r="E91" s="25">
        <f t="shared" si="1"/>
        <v>562</v>
      </c>
    </row>
    <row r="92" spans="1:5">
      <c r="A92" s="60">
        <v>20809</v>
      </c>
      <c r="B92" s="65" t="s">
        <v>168</v>
      </c>
      <c r="C92" s="68">
        <v>606</v>
      </c>
      <c r="D92" s="37"/>
      <c r="E92" s="25">
        <f t="shared" si="1"/>
        <v>606</v>
      </c>
    </row>
    <row r="93" spans="1:5">
      <c r="A93" s="60">
        <v>20810</v>
      </c>
      <c r="B93" s="65" t="s">
        <v>169</v>
      </c>
      <c r="C93" s="68">
        <v>382</v>
      </c>
      <c r="D93" s="37">
        <v>682</v>
      </c>
      <c r="E93" s="25">
        <f t="shared" si="1"/>
        <v>1064</v>
      </c>
    </row>
    <row r="94" spans="1:5">
      <c r="A94" s="60">
        <v>20811</v>
      </c>
      <c r="B94" s="65" t="s">
        <v>170</v>
      </c>
      <c r="C94" s="60">
        <v>300</v>
      </c>
      <c r="D94" s="37">
        <v>5</v>
      </c>
      <c r="E94" s="25">
        <f t="shared" si="1"/>
        <v>305</v>
      </c>
    </row>
    <row r="95" spans="1:5">
      <c r="A95" s="60">
        <v>20816</v>
      </c>
      <c r="B95" s="65" t="s">
        <v>171</v>
      </c>
      <c r="C95" s="60">
        <v>43</v>
      </c>
      <c r="D95" s="37"/>
      <c r="E95" s="25">
        <f t="shared" si="1"/>
        <v>43</v>
      </c>
    </row>
    <row r="96" spans="1:5">
      <c r="A96" s="60">
        <v>20819</v>
      </c>
      <c r="B96" s="65" t="s">
        <v>172</v>
      </c>
      <c r="C96" s="60">
        <v>999</v>
      </c>
      <c r="D96" s="37">
        <v>670</v>
      </c>
      <c r="E96" s="25">
        <f t="shared" si="1"/>
        <v>1669</v>
      </c>
    </row>
    <row r="97" spans="1:5">
      <c r="A97" s="60">
        <v>20820</v>
      </c>
      <c r="B97" s="65" t="s">
        <v>173</v>
      </c>
      <c r="C97" s="60">
        <v>21</v>
      </c>
      <c r="D97" s="37"/>
      <c r="E97" s="25">
        <f t="shared" si="1"/>
        <v>21</v>
      </c>
    </row>
    <row r="98" spans="1:5">
      <c r="A98" s="60">
        <v>20821</v>
      </c>
      <c r="B98" s="65" t="s">
        <v>174</v>
      </c>
      <c r="C98" s="60">
        <v>140</v>
      </c>
      <c r="D98" s="37">
        <v>-7</v>
      </c>
      <c r="E98" s="25">
        <f t="shared" si="1"/>
        <v>133</v>
      </c>
    </row>
    <row r="99" spans="1:5">
      <c r="A99" s="60">
        <v>20824</v>
      </c>
      <c r="B99" s="65" t="s">
        <v>175</v>
      </c>
      <c r="C99" s="60"/>
      <c r="D99" s="37"/>
      <c r="E99" s="25">
        <f t="shared" si="1"/>
        <v>0</v>
      </c>
    </row>
    <row r="100" spans="1:5">
      <c r="A100" s="60">
        <v>20825</v>
      </c>
      <c r="B100" s="65" t="s">
        <v>176</v>
      </c>
      <c r="C100" s="60"/>
      <c r="D100" s="37">
        <v>39</v>
      </c>
      <c r="E100" s="25">
        <f t="shared" si="1"/>
        <v>39</v>
      </c>
    </row>
    <row r="101" spans="1:5">
      <c r="A101" s="60">
        <v>20826</v>
      </c>
      <c r="B101" s="65" t="s">
        <v>177</v>
      </c>
      <c r="C101" s="60">
        <v>1099</v>
      </c>
      <c r="D101" s="37">
        <v>-58</v>
      </c>
      <c r="E101" s="25">
        <f t="shared" si="1"/>
        <v>1041</v>
      </c>
    </row>
    <row r="102" spans="1:5">
      <c r="A102" s="60">
        <v>20827</v>
      </c>
      <c r="B102" s="65" t="s">
        <v>178</v>
      </c>
      <c r="C102" s="60"/>
      <c r="D102" s="37"/>
      <c r="E102" s="25">
        <f t="shared" si="1"/>
        <v>0</v>
      </c>
    </row>
    <row r="103" spans="1:5">
      <c r="A103" s="60">
        <v>20828</v>
      </c>
      <c r="B103" s="69" t="s">
        <v>179</v>
      </c>
      <c r="C103" s="60">
        <v>111</v>
      </c>
      <c r="D103" s="37"/>
      <c r="E103" s="25">
        <f t="shared" si="1"/>
        <v>111</v>
      </c>
    </row>
    <row r="104" spans="1:5">
      <c r="A104" s="60">
        <v>20830</v>
      </c>
      <c r="B104" s="65" t="s">
        <v>180</v>
      </c>
      <c r="C104" s="60">
        <v>46</v>
      </c>
      <c r="D104" s="37"/>
      <c r="E104" s="25">
        <f t="shared" si="1"/>
        <v>46</v>
      </c>
    </row>
    <row r="105" spans="1:5">
      <c r="A105" s="60">
        <v>20899</v>
      </c>
      <c r="B105" s="65" t="s">
        <v>181</v>
      </c>
      <c r="C105" s="60">
        <v>210</v>
      </c>
      <c r="D105" s="37">
        <v>-73</v>
      </c>
      <c r="E105" s="25">
        <f t="shared" si="1"/>
        <v>137</v>
      </c>
    </row>
    <row r="106" spans="1:5">
      <c r="A106" s="58">
        <v>210</v>
      </c>
      <c r="B106" s="59" t="s">
        <v>182</v>
      </c>
      <c r="C106" s="58">
        <f>SUM(C107:C119)</f>
        <v>10195</v>
      </c>
      <c r="D106" s="58">
        <f>SUM(D107:D119)</f>
        <v>503</v>
      </c>
      <c r="E106" s="58">
        <f>SUM(E107:E119)</f>
        <v>10698</v>
      </c>
    </row>
    <row r="107" spans="1:5">
      <c r="A107" s="60">
        <v>21001</v>
      </c>
      <c r="B107" s="65" t="s">
        <v>183</v>
      </c>
      <c r="C107" s="60">
        <v>286</v>
      </c>
      <c r="D107" s="37">
        <v>4</v>
      </c>
      <c r="E107" s="25">
        <f t="shared" si="1"/>
        <v>290</v>
      </c>
    </row>
    <row r="108" spans="1:5">
      <c r="A108" s="60">
        <v>21002</v>
      </c>
      <c r="B108" s="65" t="s">
        <v>184</v>
      </c>
      <c r="C108" s="60">
        <v>1627</v>
      </c>
      <c r="D108" s="37">
        <v>17</v>
      </c>
      <c r="E108" s="25">
        <f t="shared" si="1"/>
        <v>1644</v>
      </c>
    </row>
    <row r="109" spans="1:7">
      <c r="A109" s="60">
        <v>21003</v>
      </c>
      <c r="B109" s="65" t="s">
        <v>185</v>
      </c>
      <c r="C109" s="68">
        <v>1897</v>
      </c>
      <c r="D109" s="37"/>
      <c r="E109" s="25">
        <f t="shared" si="1"/>
        <v>1897</v>
      </c>
      <c r="G109" s="26"/>
    </row>
    <row r="110" spans="1:5">
      <c r="A110" s="60">
        <v>21004</v>
      </c>
      <c r="B110" s="65" t="s">
        <v>186</v>
      </c>
      <c r="C110" s="68">
        <v>2967</v>
      </c>
      <c r="D110" s="37">
        <v>-147</v>
      </c>
      <c r="E110" s="25">
        <f t="shared" si="1"/>
        <v>2820</v>
      </c>
    </row>
    <row r="111" spans="1:5">
      <c r="A111" s="60">
        <v>21006</v>
      </c>
      <c r="B111" s="65" t="s">
        <v>187</v>
      </c>
      <c r="C111" s="60"/>
      <c r="D111" s="37"/>
      <c r="E111" s="25">
        <f t="shared" si="1"/>
        <v>0</v>
      </c>
    </row>
    <row r="112" spans="1:5">
      <c r="A112" s="60">
        <v>21007</v>
      </c>
      <c r="B112" s="65" t="s">
        <v>188</v>
      </c>
      <c r="C112" s="60">
        <v>223</v>
      </c>
      <c r="D112" s="37">
        <v>69</v>
      </c>
      <c r="E112" s="25">
        <f t="shared" si="1"/>
        <v>292</v>
      </c>
    </row>
    <row r="113" spans="1:5">
      <c r="A113" s="60">
        <v>21011</v>
      </c>
      <c r="B113" s="65" t="s">
        <v>189</v>
      </c>
      <c r="C113" s="60">
        <v>2675</v>
      </c>
      <c r="D113" s="37">
        <v>2</v>
      </c>
      <c r="E113" s="25">
        <f t="shared" si="1"/>
        <v>2677</v>
      </c>
    </row>
    <row r="114" spans="1:5">
      <c r="A114" s="60">
        <v>21012</v>
      </c>
      <c r="B114" s="65" t="s">
        <v>190</v>
      </c>
      <c r="C114" s="60">
        <v>220</v>
      </c>
      <c r="D114" s="37">
        <v>548</v>
      </c>
      <c r="E114" s="25">
        <f t="shared" si="1"/>
        <v>768</v>
      </c>
    </row>
    <row r="115" spans="1:5">
      <c r="A115" s="60">
        <v>21013</v>
      </c>
      <c r="B115" s="65" t="s">
        <v>191</v>
      </c>
      <c r="C115" s="60"/>
      <c r="D115" s="37"/>
      <c r="E115" s="25">
        <f t="shared" si="1"/>
        <v>0</v>
      </c>
    </row>
    <row r="116" spans="1:5">
      <c r="A116" s="60">
        <v>21014</v>
      </c>
      <c r="B116" s="65" t="s">
        <v>192</v>
      </c>
      <c r="C116" s="60">
        <v>3</v>
      </c>
      <c r="D116" s="37">
        <v>20</v>
      </c>
      <c r="E116" s="25">
        <f t="shared" si="1"/>
        <v>23</v>
      </c>
    </row>
    <row r="117" spans="1:5">
      <c r="A117" s="60">
        <v>21015</v>
      </c>
      <c r="B117" s="65" t="s">
        <v>193</v>
      </c>
      <c r="C117" s="60">
        <v>276</v>
      </c>
      <c r="D117" s="37">
        <v>-5</v>
      </c>
      <c r="E117" s="25">
        <f t="shared" si="1"/>
        <v>271</v>
      </c>
    </row>
    <row r="118" spans="1:5">
      <c r="A118" s="60">
        <v>21016</v>
      </c>
      <c r="B118" s="65" t="s">
        <v>194</v>
      </c>
      <c r="C118" s="60">
        <v>21</v>
      </c>
      <c r="D118" s="37">
        <v>-5</v>
      </c>
      <c r="E118" s="25">
        <f t="shared" si="1"/>
        <v>16</v>
      </c>
    </row>
    <row r="119" spans="1:5">
      <c r="A119" s="60">
        <v>21099</v>
      </c>
      <c r="B119" s="70" t="s">
        <v>195</v>
      </c>
      <c r="C119" s="60"/>
      <c r="D119" s="37"/>
      <c r="E119" s="25">
        <f t="shared" si="1"/>
        <v>0</v>
      </c>
    </row>
    <row r="120" spans="1:5">
      <c r="A120" s="58">
        <v>211</v>
      </c>
      <c r="B120" s="71" t="s">
        <v>196</v>
      </c>
      <c r="C120" s="58">
        <f>SUM(C121:C134)</f>
        <v>2432</v>
      </c>
      <c r="D120" s="58">
        <f>SUM(D121:D134)</f>
        <v>242</v>
      </c>
      <c r="E120" s="58">
        <f>SUM(E121:E134)</f>
        <v>2674</v>
      </c>
    </row>
    <row r="121" spans="1:5">
      <c r="A121" s="60">
        <v>21101</v>
      </c>
      <c r="B121" s="70" t="s">
        <v>197</v>
      </c>
      <c r="C121" s="60"/>
      <c r="D121" s="37">
        <v>58</v>
      </c>
      <c r="E121" s="25">
        <f t="shared" si="1"/>
        <v>58</v>
      </c>
    </row>
    <row r="122" spans="1:5">
      <c r="A122" s="60">
        <v>21102</v>
      </c>
      <c r="B122" s="70" t="s">
        <v>198</v>
      </c>
      <c r="C122" s="68"/>
      <c r="D122" s="37"/>
      <c r="E122" s="25">
        <f t="shared" si="1"/>
        <v>0</v>
      </c>
    </row>
    <row r="123" spans="1:5">
      <c r="A123" s="60">
        <v>21103</v>
      </c>
      <c r="B123" s="70" t="s">
        <v>199</v>
      </c>
      <c r="C123" s="68">
        <v>383</v>
      </c>
      <c r="D123" s="37"/>
      <c r="E123" s="25">
        <f t="shared" si="1"/>
        <v>383</v>
      </c>
    </row>
    <row r="124" spans="1:5">
      <c r="A124" s="60">
        <v>21104</v>
      </c>
      <c r="B124" s="70" t="s">
        <v>200</v>
      </c>
      <c r="C124" s="68">
        <v>1123</v>
      </c>
      <c r="D124" s="37">
        <v>179</v>
      </c>
      <c r="E124" s="25">
        <f t="shared" si="1"/>
        <v>1302</v>
      </c>
    </row>
    <row r="125" spans="1:5">
      <c r="A125" s="60">
        <v>21105</v>
      </c>
      <c r="B125" s="70" t="s">
        <v>201</v>
      </c>
      <c r="C125" s="60">
        <v>763</v>
      </c>
      <c r="D125" s="37"/>
      <c r="E125" s="25">
        <f t="shared" si="1"/>
        <v>763</v>
      </c>
    </row>
    <row r="126" spans="1:5">
      <c r="A126" s="60">
        <v>21107</v>
      </c>
      <c r="B126" s="70" t="s">
        <v>202</v>
      </c>
      <c r="C126" s="60"/>
      <c r="D126" s="37"/>
      <c r="E126" s="25">
        <f t="shared" si="1"/>
        <v>0</v>
      </c>
    </row>
    <row r="127" spans="1:5">
      <c r="A127" s="60">
        <v>21108</v>
      </c>
      <c r="B127" s="70" t="s">
        <v>203</v>
      </c>
      <c r="C127" s="60"/>
      <c r="D127" s="37"/>
      <c r="E127" s="25">
        <f t="shared" si="1"/>
        <v>0</v>
      </c>
    </row>
    <row r="128" spans="1:5">
      <c r="A128" s="60">
        <v>21109</v>
      </c>
      <c r="B128" s="70" t="s">
        <v>204</v>
      </c>
      <c r="C128" s="60"/>
      <c r="D128" s="37"/>
      <c r="E128" s="25">
        <f t="shared" si="1"/>
        <v>0</v>
      </c>
    </row>
    <row r="129" spans="1:5">
      <c r="A129" s="60">
        <v>21110</v>
      </c>
      <c r="B129" s="70" t="s">
        <v>205</v>
      </c>
      <c r="C129" s="60"/>
      <c r="D129" s="37"/>
      <c r="E129" s="25">
        <f t="shared" ref="E129:E192" si="2">C129+D129</f>
        <v>0</v>
      </c>
    </row>
    <row r="130" spans="1:5">
      <c r="A130" s="60">
        <v>21111</v>
      </c>
      <c r="B130" s="70" t="s">
        <v>206</v>
      </c>
      <c r="C130" s="60">
        <v>35</v>
      </c>
      <c r="D130" s="37"/>
      <c r="E130" s="25">
        <f t="shared" si="2"/>
        <v>35</v>
      </c>
    </row>
    <row r="131" spans="1:5">
      <c r="A131" s="60">
        <v>21112</v>
      </c>
      <c r="B131" s="70" t="s">
        <v>207</v>
      </c>
      <c r="C131" s="60"/>
      <c r="D131" s="37"/>
      <c r="E131" s="25">
        <f t="shared" si="2"/>
        <v>0</v>
      </c>
    </row>
    <row r="132" spans="1:5">
      <c r="A132" s="60">
        <v>21113</v>
      </c>
      <c r="B132" s="70" t="s">
        <v>208</v>
      </c>
      <c r="C132" s="60"/>
      <c r="D132" s="37"/>
      <c r="E132" s="25">
        <f t="shared" si="2"/>
        <v>0</v>
      </c>
    </row>
    <row r="133" spans="1:5">
      <c r="A133" s="60">
        <v>21114</v>
      </c>
      <c r="B133" s="70" t="s">
        <v>209</v>
      </c>
      <c r="C133" s="60">
        <v>0</v>
      </c>
      <c r="D133" s="37">
        <v>5</v>
      </c>
      <c r="E133" s="25">
        <f t="shared" si="2"/>
        <v>5</v>
      </c>
    </row>
    <row r="134" spans="1:5">
      <c r="A134" s="60">
        <v>21199</v>
      </c>
      <c r="B134" s="70" t="s">
        <v>210</v>
      </c>
      <c r="C134" s="60">
        <v>128</v>
      </c>
      <c r="D134" s="37"/>
      <c r="E134" s="25">
        <f t="shared" si="2"/>
        <v>128</v>
      </c>
    </row>
    <row r="135" spans="1:5">
      <c r="A135" s="58">
        <v>212</v>
      </c>
      <c r="B135" s="71" t="s">
        <v>211</v>
      </c>
      <c r="C135" s="58">
        <f>SUM(C136:C141)</f>
        <v>4715</v>
      </c>
      <c r="D135" s="58">
        <f>SUM(D136:D141)</f>
        <v>10283</v>
      </c>
      <c r="E135" s="58">
        <f>SUM(E136:E141)</f>
        <v>14998</v>
      </c>
    </row>
    <row r="136" spans="1:5">
      <c r="A136" s="60">
        <v>21201</v>
      </c>
      <c r="B136" s="70" t="s">
        <v>212</v>
      </c>
      <c r="C136" s="60">
        <v>1370</v>
      </c>
      <c r="D136" s="37">
        <v>28</v>
      </c>
      <c r="E136" s="25">
        <f t="shared" si="2"/>
        <v>1398</v>
      </c>
    </row>
    <row r="137" spans="1:5">
      <c r="A137" s="60">
        <v>21202</v>
      </c>
      <c r="B137" s="70" t="s">
        <v>213</v>
      </c>
      <c r="C137" s="60">
        <v>296</v>
      </c>
      <c r="D137" s="37">
        <v>17</v>
      </c>
      <c r="E137" s="25">
        <f t="shared" si="2"/>
        <v>313</v>
      </c>
    </row>
    <row r="138" spans="1:5">
      <c r="A138" s="60">
        <v>21203</v>
      </c>
      <c r="B138" s="70" t="s">
        <v>214</v>
      </c>
      <c r="C138" s="60">
        <v>373</v>
      </c>
      <c r="D138" s="37">
        <v>10245</v>
      </c>
      <c r="E138" s="25">
        <f t="shared" si="2"/>
        <v>10618</v>
      </c>
    </row>
    <row r="139" spans="1:5">
      <c r="A139" s="60">
        <v>21205</v>
      </c>
      <c r="B139" s="70" t="s">
        <v>215</v>
      </c>
      <c r="C139" s="60">
        <v>2630</v>
      </c>
      <c r="D139" s="37">
        <v>-16</v>
      </c>
      <c r="E139" s="25">
        <f t="shared" si="2"/>
        <v>2614</v>
      </c>
    </row>
    <row r="140" spans="1:5">
      <c r="A140" s="60">
        <v>21206</v>
      </c>
      <c r="B140" s="70" t="s">
        <v>216</v>
      </c>
      <c r="C140" s="60"/>
      <c r="D140" s="37"/>
      <c r="E140" s="25">
        <f t="shared" si="2"/>
        <v>0</v>
      </c>
    </row>
    <row r="141" spans="1:5">
      <c r="A141" s="60">
        <v>21299</v>
      </c>
      <c r="B141" s="70" t="s">
        <v>217</v>
      </c>
      <c r="C141" s="68">
        <v>46</v>
      </c>
      <c r="D141" s="37">
        <v>9</v>
      </c>
      <c r="E141" s="25">
        <f t="shared" si="2"/>
        <v>55</v>
      </c>
    </row>
    <row r="142" spans="1:5">
      <c r="A142" s="58">
        <v>213</v>
      </c>
      <c r="B142" s="71" t="s">
        <v>218</v>
      </c>
      <c r="C142" s="58">
        <f>SUM(C143:C150)</f>
        <v>39529</v>
      </c>
      <c r="D142" s="58">
        <f>SUM(D143:D150)</f>
        <v>17477</v>
      </c>
      <c r="E142" s="58">
        <f>SUM(E143:E150)</f>
        <v>57006</v>
      </c>
    </row>
    <row r="143" spans="1:5">
      <c r="A143" s="60">
        <v>21301</v>
      </c>
      <c r="B143" s="70" t="s">
        <v>219</v>
      </c>
      <c r="C143" s="60">
        <v>21842</v>
      </c>
      <c r="D143" s="37">
        <v>5636</v>
      </c>
      <c r="E143" s="25">
        <f t="shared" si="2"/>
        <v>27478</v>
      </c>
    </row>
    <row r="144" spans="1:5">
      <c r="A144" s="60">
        <v>21302</v>
      </c>
      <c r="B144" s="70" t="s">
        <v>220</v>
      </c>
      <c r="C144" s="60">
        <v>1633</v>
      </c>
      <c r="D144" s="37">
        <v>265</v>
      </c>
      <c r="E144" s="25">
        <f t="shared" si="2"/>
        <v>1898</v>
      </c>
    </row>
    <row r="145" spans="1:5">
      <c r="A145" s="60">
        <v>21303</v>
      </c>
      <c r="B145" s="70" t="s">
        <v>221</v>
      </c>
      <c r="C145" s="60">
        <v>961</v>
      </c>
      <c r="D145" s="37">
        <v>5149</v>
      </c>
      <c r="E145" s="25">
        <f t="shared" si="2"/>
        <v>6110</v>
      </c>
    </row>
    <row r="146" spans="1:5">
      <c r="A146" s="60">
        <v>21305</v>
      </c>
      <c r="B146" s="70" t="s">
        <v>222</v>
      </c>
      <c r="C146" s="60">
        <v>9722</v>
      </c>
      <c r="D146" s="37">
        <v>6053</v>
      </c>
      <c r="E146" s="25">
        <f t="shared" si="2"/>
        <v>15775</v>
      </c>
    </row>
    <row r="147" spans="1:5">
      <c r="A147" s="60">
        <v>21307</v>
      </c>
      <c r="B147" s="70" t="s">
        <v>223</v>
      </c>
      <c r="C147" s="60">
        <v>2140</v>
      </c>
      <c r="D147" s="37">
        <v>369</v>
      </c>
      <c r="E147" s="25">
        <f t="shared" si="2"/>
        <v>2509</v>
      </c>
    </row>
    <row r="148" spans="1:5">
      <c r="A148" s="60">
        <v>21308</v>
      </c>
      <c r="B148" s="70" t="s">
        <v>224</v>
      </c>
      <c r="C148" s="60">
        <v>3202</v>
      </c>
      <c r="D148" s="37"/>
      <c r="E148" s="25">
        <f t="shared" si="2"/>
        <v>3202</v>
      </c>
    </row>
    <row r="149" spans="1:5">
      <c r="A149" s="60">
        <v>21309</v>
      </c>
      <c r="B149" s="70" t="s">
        <v>225</v>
      </c>
      <c r="C149" s="60"/>
      <c r="D149" s="37"/>
      <c r="E149" s="25">
        <f t="shared" si="2"/>
        <v>0</v>
      </c>
    </row>
    <row r="150" spans="1:5">
      <c r="A150" s="60">
        <v>21399</v>
      </c>
      <c r="B150" s="70" t="s">
        <v>226</v>
      </c>
      <c r="C150" s="60">
        <v>29</v>
      </c>
      <c r="D150" s="37">
        <v>5</v>
      </c>
      <c r="E150" s="25">
        <f t="shared" si="2"/>
        <v>34</v>
      </c>
    </row>
    <row r="151" spans="1:5">
      <c r="A151" s="58">
        <v>214</v>
      </c>
      <c r="B151" s="71" t="s">
        <v>227</v>
      </c>
      <c r="C151" s="58">
        <f>SUM(C152:C157)</f>
        <v>2173</v>
      </c>
      <c r="D151" s="58">
        <f>SUM(D152:D157)</f>
        <v>626</v>
      </c>
      <c r="E151" s="58">
        <f>SUM(E152:E157)</f>
        <v>2799</v>
      </c>
    </row>
    <row r="152" spans="1:5">
      <c r="A152" s="60">
        <v>21401</v>
      </c>
      <c r="B152" s="70" t="s">
        <v>228</v>
      </c>
      <c r="C152" s="60">
        <v>2092</v>
      </c>
      <c r="D152" s="37">
        <v>556</v>
      </c>
      <c r="E152" s="25">
        <f t="shared" si="2"/>
        <v>2648</v>
      </c>
    </row>
    <row r="153" spans="1:5">
      <c r="A153" s="60">
        <v>21402</v>
      </c>
      <c r="B153" s="70" t="s">
        <v>229</v>
      </c>
      <c r="C153" s="60"/>
      <c r="D153" s="37"/>
      <c r="E153" s="25">
        <f t="shared" si="2"/>
        <v>0</v>
      </c>
    </row>
    <row r="154" spans="1:5">
      <c r="A154" s="60">
        <v>21403</v>
      </c>
      <c r="B154" s="70" t="s">
        <v>230</v>
      </c>
      <c r="C154" s="60"/>
      <c r="D154" s="37"/>
      <c r="E154" s="25">
        <f t="shared" si="2"/>
        <v>0</v>
      </c>
    </row>
    <row r="155" spans="1:5">
      <c r="A155" s="60">
        <v>21405</v>
      </c>
      <c r="B155" s="70" t="s">
        <v>231</v>
      </c>
      <c r="C155" s="60"/>
      <c r="D155" s="37"/>
      <c r="E155" s="25">
        <f t="shared" si="2"/>
        <v>0</v>
      </c>
    </row>
    <row r="156" spans="1:5">
      <c r="A156" s="60">
        <v>21406</v>
      </c>
      <c r="B156" s="70" t="s">
        <v>232</v>
      </c>
      <c r="C156" s="60"/>
      <c r="D156" s="37"/>
      <c r="E156" s="25">
        <f t="shared" si="2"/>
        <v>0</v>
      </c>
    </row>
    <row r="157" spans="1:5">
      <c r="A157" s="60">
        <v>21499</v>
      </c>
      <c r="B157" s="70" t="s">
        <v>233</v>
      </c>
      <c r="C157" s="60">
        <v>81</v>
      </c>
      <c r="D157" s="37">
        <v>70</v>
      </c>
      <c r="E157" s="25">
        <f t="shared" si="2"/>
        <v>151</v>
      </c>
    </row>
    <row r="158" spans="1:5">
      <c r="A158" s="58">
        <v>215</v>
      </c>
      <c r="B158" s="71" t="s">
        <v>234</v>
      </c>
      <c r="C158" s="58">
        <f>SUM(C159:C165)</f>
        <v>0</v>
      </c>
      <c r="D158" s="58">
        <f>SUM(D159:D165)</f>
        <v>15</v>
      </c>
      <c r="E158" s="58">
        <f>SUM(E159:E165)</f>
        <v>15</v>
      </c>
    </row>
    <row r="159" spans="1:5">
      <c r="A159" s="60">
        <v>21501</v>
      </c>
      <c r="B159" s="70" t="s">
        <v>235</v>
      </c>
      <c r="C159" s="60"/>
      <c r="D159" s="37"/>
      <c r="E159" s="25">
        <f t="shared" si="2"/>
        <v>0</v>
      </c>
    </row>
    <row r="160" spans="1:5">
      <c r="A160" s="60">
        <v>21502</v>
      </c>
      <c r="B160" s="70" t="s">
        <v>236</v>
      </c>
      <c r="C160" s="60"/>
      <c r="D160" s="37"/>
      <c r="E160" s="25">
        <f t="shared" si="2"/>
        <v>0</v>
      </c>
    </row>
    <row r="161" spans="1:5">
      <c r="A161" s="60">
        <v>21503</v>
      </c>
      <c r="B161" s="70" t="s">
        <v>237</v>
      </c>
      <c r="C161" s="60"/>
      <c r="D161" s="37"/>
      <c r="E161" s="25">
        <f t="shared" si="2"/>
        <v>0</v>
      </c>
    </row>
    <row r="162" spans="1:5">
      <c r="A162" s="60">
        <v>21505</v>
      </c>
      <c r="B162" s="70" t="s">
        <v>238</v>
      </c>
      <c r="C162" s="60"/>
      <c r="D162" s="37"/>
      <c r="E162" s="25">
        <f t="shared" si="2"/>
        <v>0</v>
      </c>
    </row>
    <row r="163" spans="1:5">
      <c r="A163" s="60">
        <v>21507</v>
      </c>
      <c r="B163" s="70" t="s">
        <v>239</v>
      </c>
      <c r="C163" s="60"/>
      <c r="D163" s="37"/>
      <c r="E163" s="25">
        <f t="shared" si="2"/>
        <v>0</v>
      </c>
    </row>
    <row r="164" spans="1:5">
      <c r="A164" s="60">
        <v>21508</v>
      </c>
      <c r="B164" s="70" t="s">
        <v>240</v>
      </c>
      <c r="C164" s="60"/>
      <c r="D164" s="37"/>
      <c r="E164" s="25">
        <f t="shared" si="2"/>
        <v>0</v>
      </c>
    </row>
    <row r="165" spans="1:5">
      <c r="A165" s="60">
        <v>21599</v>
      </c>
      <c r="B165" s="70" t="s">
        <v>241</v>
      </c>
      <c r="C165" s="60">
        <v>0</v>
      </c>
      <c r="D165" s="37">
        <v>15</v>
      </c>
      <c r="E165" s="25">
        <f t="shared" si="2"/>
        <v>15</v>
      </c>
    </row>
    <row r="166" spans="1:5">
      <c r="A166" s="58">
        <v>216</v>
      </c>
      <c r="B166" s="71" t="s">
        <v>242</v>
      </c>
      <c r="C166" s="58">
        <f>SUM(C167:C169)</f>
        <v>190</v>
      </c>
      <c r="D166" s="58">
        <f>SUM(D167:D169)</f>
        <v>1287</v>
      </c>
      <c r="E166" s="58">
        <f>SUM(E167:E169)</f>
        <v>1477</v>
      </c>
    </row>
    <row r="167" spans="1:5">
      <c r="A167" s="60">
        <v>21602</v>
      </c>
      <c r="B167" s="70" t="s">
        <v>243</v>
      </c>
      <c r="C167" s="60">
        <v>190</v>
      </c>
      <c r="D167" s="37">
        <v>1287</v>
      </c>
      <c r="E167" s="25">
        <f t="shared" si="2"/>
        <v>1477</v>
      </c>
    </row>
    <row r="168" spans="1:5">
      <c r="A168" s="60">
        <v>21606</v>
      </c>
      <c r="B168" s="70" t="s">
        <v>244</v>
      </c>
      <c r="C168" s="60"/>
      <c r="D168" s="37"/>
      <c r="E168" s="25">
        <f t="shared" si="2"/>
        <v>0</v>
      </c>
    </row>
    <row r="169" spans="1:5">
      <c r="A169" s="60">
        <v>21699</v>
      </c>
      <c r="B169" s="70" t="s">
        <v>245</v>
      </c>
      <c r="C169" s="60"/>
      <c r="D169" s="37"/>
      <c r="E169" s="25">
        <f t="shared" si="2"/>
        <v>0</v>
      </c>
    </row>
    <row r="170" spans="1:5">
      <c r="A170" s="58">
        <v>217</v>
      </c>
      <c r="B170" s="71" t="s">
        <v>246</v>
      </c>
      <c r="C170" s="58">
        <f>SUM(C171:C175)</f>
        <v>31</v>
      </c>
      <c r="D170" s="58">
        <f>SUM(D171:D175)</f>
        <v>2</v>
      </c>
      <c r="E170" s="58">
        <f>SUM(E171:E175)</f>
        <v>33</v>
      </c>
    </row>
    <row r="171" spans="1:5">
      <c r="A171" s="60">
        <v>21701</v>
      </c>
      <c r="B171" s="70" t="s">
        <v>247</v>
      </c>
      <c r="C171" s="60"/>
      <c r="D171" s="37"/>
      <c r="E171" s="25">
        <f t="shared" si="2"/>
        <v>0</v>
      </c>
    </row>
    <row r="172" spans="1:5">
      <c r="A172" s="60">
        <v>21702</v>
      </c>
      <c r="B172" s="70" t="s">
        <v>248</v>
      </c>
      <c r="C172" s="60"/>
      <c r="D172" s="37"/>
      <c r="E172" s="25">
        <f t="shared" si="2"/>
        <v>0</v>
      </c>
    </row>
    <row r="173" spans="1:5">
      <c r="A173" s="60">
        <v>21703</v>
      </c>
      <c r="B173" s="70" t="s">
        <v>249</v>
      </c>
      <c r="C173" s="60">
        <v>6</v>
      </c>
      <c r="D173" s="37">
        <v>2</v>
      </c>
      <c r="E173" s="25">
        <f t="shared" si="2"/>
        <v>8</v>
      </c>
    </row>
    <row r="174" spans="1:5">
      <c r="A174" s="60">
        <v>21704</v>
      </c>
      <c r="B174" s="70" t="s">
        <v>250</v>
      </c>
      <c r="C174" s="60"/>
      <c r="D174" s="37"/>
      <c r="E174" s="25">
        <f t="shared" si="2"/>
        <v>0</v>
      </c>
    </row>
    <row r="175" spans="1:5">
      <c r="A175" s="60">
        <v>21799</v>
      </c>
      <c r="B175" s="70" t="s">
        <v>251</v>
      </c>
      <c r="C175" s="60">
        <v>25</v>
      </c>
      <c r="D175" s="37"/>
      <c r="E175" s="25">
        <f t="shared" si="2"/>
        <v>25</v>
      </c>
    </row>
    <row r="176" spans="1:5">
      <c r="A176" s="58">
        <v>219</v>
      </c>
      <c r="B176" s="71" t="s">
        <v>252</v>
      </c>
      <c r="C176" s="58">
        <f>SUM(C177:C185)</f>
        <v>0</v>
      </c>
      <c r="D176" s="58">
        <f>SUM(D177:D185)</f>
        <v>0</v>
      </c>
      <c r="E176" s="58">
        <f>SUM(E177:E185)</f>
        <v>0</v>
      </c>
    </row>
    <row r="177" spans="1:5">
      <c r="A177" s="60">
        <v>21901</v>
      </c>
      <c r="B177" s="70" t="s">
        <v>253</v>
      </c>
      <c r="C177" s="60"/>
      <c r="D177" s="37"/>
      <c r="E177" s="25">
        <f t="shared" si="2"/>
        <v>0</v>
      </c>
    </row>
    <row r="178" spans="1:5">
      <c r="A178" s="60">
        <v>21902</v>
      </c>
      <c r="B178" s="70" t="s">
        <v>254</v>
      </c>
      <c r="C178" s="60"/>
      <c r="D178" s="37"/>
      <c r="E178" s="25">
        <f t="shared" si="2"/>
        <v>0</v>
      </c>
    </row>
    <row r="179" spans="1:5">
      <c r="A179" s="60">
        <v>21903</v>
      </c>
      <c r="B179" s="70" t="s">
        <v>255</v>
      </c>
      <c r="C179" s="60"/>
      <c r="D179" s="37"/>
      <c r="E179" s="25">
        <f t="shared" si="2"/>
        <v>0</v>
      </c>
    </row>
    <row r="180" spans="1:5">
      <c r="A180" s="60">
        <v>21904</v>
      </c>
      <c r="B180" s="70" t="s">
        <v>256</v>
      </c>
      <c r="C180" s="60"/>
      <c r="D180" s="37"/>
      <c r="E180" s="25">
        <f t="shared" si="2"/>
        <v>0</v>
      </c>
    </row>
    <row r="181" spans="1:5">
      <c r="A181" s="60">
        <v>21905</v>
      </c>
      <c r="B181" s="70" t="s">
        <v>257</v>
      </c>
      <c r="C181" s="60"/>
      <c r="D181" s="37"/>
      <c r="E181" s="25">
        <f t="shared" si="2"/>
        <v>0</v>
      </c>
    </row>
    <row r="182" spans="1:5">
      <c r="A182" s="60">
        <v>21906</v>
      </c>
      <c r="B182" s="70" t="s">
        <v>219</v>
      </c>
      <c r="C182" s="60"/>
      <c r="D182" s="37"/>
      <c r="E182" s="25">
        <f t="shared" si="2"/>
        <v>0</v>
      </c>
    </row>
    <row r="183" spans="1:5">
      <c r="A183" s="60">
        <v>21907</v>
      </c>
      <c r="B183" s="70" t="s">
        <v>258</v>
      </c>
      <c r="C183" s="60"/>
      <c r="D183" s="37"/>
      <c r="E183" s="25">
        <f t="shared" si="2"/>
        <v>0</v>
      </c>
    </row>
    <row r="184" spans="1:5">
      <c r="A184" s="60">
        <v>21908</v>
      </c>
      <c r="B184" s="70" t="s">
        <v>259</v>
      </c>
      <c r="C184" s="60"/>
      <c r="D184" s="37"/>
      <c r="E184" s="25">
        <f t="shared" si="2"/>
        <v>0</v>
      </c>
    </row>
    <row r="185" spans="1:5">
      <c r="A185" s="60">
        <v>21999</v>
      </c>
      <c r="B185" s="70" t="s">
        <v>260</v>
      </c>
      <c r="C185" s="60"/>
      <c r="D185" s="37"/>
      <c r="E185" s="25">
        <f t="shared" si="2"/>
        <v>0</v>
      </c>
    </row>
    <row r="186" spans="1:5">
      <c r="A186" s="58">
        <v>220</v>
      </c>
      <c r="B186" s="71" t="s">
        <v>261</v>
      </c>
      <c r="C186" s="58">
        <f>SUM(C187:C189)</f>
        <v>1586</v>
      </c>
      <c r="D186" s="58">
        <f>SUM(D187:D189)</f>
        <v>243</v>
      </c>
      <c r="E186" s="58">
        <f>SUM(E187:E189)</f>
        <v>1829</v>
      </c>
    </row>
    <row r="187" spans="1:5">
      <c r="A187" s="60">
        <v>22001</v>
      </c>
      <c r="B187" s="70" t="s">
        <v>262</v>
      </c>
      <c r="C187" s="60">
        <v>1586</v>
      </c>
      <c r="D187" s="37">
        <v>243</v>
      </c>
      <c r="E187" s="25">
        <f t="shared" si="2"/>
        <v>1829</v>
      </c>
    </row>
    <row r="188" spans="1:5">
      <c r="A188" s="60">
        <v>22005</v>
      </c>
      <c r="B188" s="70" t="s">
        <v>263</v>
      </c>
      <c r="C188" s="60"/>
      <c r="D188" s="37"/>
      <c r="E188" s="25">
        <f t="shared" si="2"/>
        <v>0</v>
      </c>
    </row>
    <row r="189" spans="1:5">
      <c r="A189" s="60">
        <v>22099</v>
      </c>
      <c r="B189" s="70" t="s">
        <v>264</v>
      </c>
      <c r="C189" s="60"/>
      <c r="D189" s="37"/>
      <c r="E189" s="25">
        <f t="shared" si="2"/>
        <v>0</v>
      </c>
    </row>
    <row r="190" spans="1:5">
      <c r="A190" s="58">
        <v>221</v>
      </c>
      <c r="B190" s="71" t="s">
        <v>265</v>
      </c>
      <c r="C190" s="58">
        <f>SUM(C191:C193)</f>
        <v>5075</v>
      </c>
      <c r="D190" s="58">
        <f>SUM(D191:D193)</f>
        <v>339</v>
      </c>
      <c r="E190" s="58">
        <f>SUM(E191:E193)</f>
        <v>5414</v>
      </c>
    </row>
    <row r="191" spans="1:5">
      <c r="A191" s="60">
        <v>22101</v>
      </c>
      <c r="B191" s="70" t="s">
        <v>266</v>
      </c>
      <c r="C191" s="60">
        <v>270</v>
      </c>
      <c r="D191" s="37">
        <v>357</v>
      </c>
      <c r="E191" s="25">
        <f t="shared" si="2"/>
        <v>627</v>
      </c>
    </row>
    <row r="192" spans="1:5">
      <c r="A192" s="60">
        <v>22102</v>
      </c>
      <c r="B192" s="70" t="s">
        <v>267</v>
      </c>
      <c r="C192" s="60">
        <v>4805</v>
      </c>
      <c r="D192" s="37">
        <v>-18</v>
      </c>
      <c r="E192" s="25">
        <f t="shared" si="2"/>
        <v>4787</v>
      </c>
    </row>
    <row r="193" spans="1:5">
      <c r="A193" s="60">
        <v>22103</v>
      </c>
      <c r="B193" s="70" t="s">
        <v>268</v>
      </c>
      <c r="C193" s="60"/>
      <c r="D193" s="37"/>
      <c r="E193" s="25">
        <f t="shared" ref="E193:E214" si="3">C193+D193</f>
        <v>0</v>
      </c>
    </row>
    <row r="194" spans="1:5">
      <c r="A194" s="58">
        <v>222</v>
      </c>
      <c r="B194" s="71" t="s">
        <v>269</v>
      </c>
      <c r="C194" s="58">
        <f>SUM(C195:C198)</f>
        <v>1421</v>
      </c>
      <c r="D194" s="58">
        <f>SUM(D195:D198)</f>
        <v>-725</v>
      </c>
      <c r="E194" s="58">
        <f>SUM(E195:E198)</f>
        <v>696</v>
      </c>
    </row>
    <row r="195" spans="1:5">
      <c r="A195" s="60">
        <v>22201</v>
      </c>
      <c r="B195" s="70" t="s">
        <v>270</v>
      </c>
      <c r="C195" s="60">
        <v>880</v>
      </c>
      <c r="D195" s="37">
        <v>-725</v>
      </c>
      <c r="E195" s="25">
        <f t="shared" si="3"/>
        <v>155</v>
      </c>
    </row>
    <row r="196" spans="1:5">
      <c r="A196" s="60">
        <v>22203</v>
      </c>
      <c r="B196" s="70" t="s">
        <v>271</v>
      </c>
      <c r="C196" s="60"/>
      <c r="D196" s="37"/>
      <c r="E196" s="25">
        <f t="shared" si="3"/>
        <v>0</v>
      </c>
    </row>
    <row r="197" spans="1:5">
      <c r="A197" s="60">
        <v>22204</v>
      </c>
      <c r="B197" s="70" t="s">
        <v>272</v>
      </c>
      <c r="C197" s="60">
        <v>541</v>
      </c>
      <c r="D197" s="37"/>
      <c r="E197" s="25">
        <f t="shared" si="3"/>
        <v>541</v>
      </c>
    </row>
    <row r="198" spans="1:5">
      <c r="A198" s="60">
        <v>22205</v>
      </c>
      <c r="B198" s="70" t="s">
        <v>273</v>
      </c>
      <c r="C198" s="60"/>
      <c r="D198" s="37"/>
      <c r="E198" s="25">
        <f t="shared" si="3"/>
        <v>0</v>
      </c>
    </row>
    <row r="199" spans="1:5">
      <c r="A199" s="58">
        <v>224</v>
      </c>
      <c r="B199" s="71" t="s">
        <v>274</v>
      </c>
      <c r="C199" s="58">
        <f>SUM(C200:C206)</f>
        <v>1322</v>
      </c>
      <c r="D199" s="58">
        <f>SUM(D200:D206)</f>
        <v>-10</v>
      </c>
      <c r="E199" s="58">
        <f>SUM(E200:E206)</f>
        <v>1312</v>
      </c>
    </row>
    <row r="200" spans="1:5">
      <c r="A200" s="60">
        <v>22401</v>
      </c>
      <c r="B200" s="70" t="s">
        <v>275</v>
      </c>
      <c r="C200" s="60">
        <v>922</v>
      </c>
      <c r="D200" s="37">
        <v>-64</v>
      </c>
      <c r="E200" s="25">
        <f t="shared" si="3"/>
        <v>858</v>
      </c>
    </row>
    <row r="201" spans="1:5">
      <c r="A201" s="60">
        <v>22402</v>
      </c>
      <c r="B201" s="70" t="s">
        <v>276</v>
      </c>
      <c r="C201" s="60">
        <v>319</v>
      </c>
      <c r="D201" s="37">
        <v>54</v>
      </c>
      <c r="E201" s="25">
        <f t="shared" si="3"/>
        <v>373</v>
      </c>
    </row>
    <row r="202" spans="1:5">
      <c r="A202" s="60">
        <v>22404</v>
      </c>
      <c r="B202" s="70" t="s">
        <v>277</v>
      </c>
      <c r="C202" s="60"/>
      <c r="D202" s="37"/>
      <c r="E202" s="25">
        <f t="shared" si="3"/>
        <v>0</v>
      </c>
    </row>
    <row r="203" spans="1:5">
      <c r="A203" s="60">
        <v>22405</v>
      </c>
      <c r="B203" s="70" t="s">
        <v>278</v>
      </c>
      <c r="C203" s="60"/>
      <c r="D203" s="37"/>
      <c r="E203" s="25">
        <f t="shared" si="3"/>
        <v>0</v>
      </c>
    </row>
    <row r="204" spans="1:5">
      <c r="A204" s="60">
        <v>22406</v>
      </c>
      <c r="B204" s="70" t="s">
        <v>279</v>
      </c>
      <c r="C204" s="60"/>
      <c r="D204" s="37"/>
      <c r="E204" s="25">
        <f t="shared" si="3"/>
        <v>0</v>
      </c>
    </row>
    <row r="205" spans="1:5">
      <c r="A205" s="60">
        <v>22407</v>
      </c>
      <c r="B205" s="70" t="s">
        <v>280</v>
      </c>
      <c r="C205" s="60">
        <v>81</v>
      </c>
      <c r="D205" s="37"/>
      <c r="E205" s="25">
        <f t="shared" si="3"/>
        <v>81</v>
      </c>
    </row>
    <row r="206" spans="1:5">
      <c r="A206" s="60">
        <v>22499</v>
      </c>
      <c r="B206" s="70" t="s">
        <v>281</v>
      </c>
      <c r="C206" s="60"/>
      <c r="D206" s="37"/>
      <c r="E206" s="25">
        <f t="shared" si="3"/>
        <v>0</v>
      </c>
    </row>
    <row r="207" spans="1:5">
      <c r="A207" s="58">
        <v>227</v>
      </c>
      <c r="B207" s="71" t="s">
        <v>282</v>
      </c>
      <c r="C207" s="58">
        <v>1800</v>
      </c>
      <c r="D207" s="58">
        <v>0</v>
      </c>
      <c r="E207" s="58">
        <v>1800</v>
      </c>
    </row>
    <row r="208" spans="1:5">
      <c r="A208" s="58">
        <v>229</v>
      </c>
      <c r="B208" s="59" t="s">
        <v>283</v>
      </c>
      <c r="C208" s="58">
        <f>SUM(C209:C210)</f>
        <v>28187</v>
      </c>
      <c r="D208" s="58">
        <f>SUM(D209:D210)</f>
        <v>-19678</v>
      </c>
      <c r="E208" s="58">
        <f>SUM(E209:E210)</f>
        <v>8509</v>
      </c>
    </row>
    <row r="209" spans="1:5">
      <c r="A209" s="60">
        <v>22902</v>
      </c>
      <c r="B209" s="65" t="s">
        <v>284</v>
      </c>
      <c r="C209" s="60"/>
      <c r="D209" s="37"/>
      <c r="E209" s="25">
        <f t="shared" si="3"/>
        <v>0</v>
      </c>
    </row>
    <row r="210" spans="1:5">
      <c r="A210" s="60">
        <v>22999</v>
      </c>
      <c r="B210" s="65" t="s">
        <v>260</v>
      </c>
      <c r="C210" s="60">
        <v>28187</v>
      </c>
      <c r="D210" s="37">
        <f>-22902+3480-33-223</f>
        <v>-19678</v>
      </c>
      <c r="E210" s="25">
        <f t="shared" si="3"/>
        <v>8509</v>
      </c>
    </row>
    <row r="211" spans="1:5">
      <c r="A211" s="58">
        <v>232</v>
      </c>
      <c r="B211" s="71" t="s">
        <v>285</v>
      </c>
      <c r="C211" s="58">
        <f>C212</f>
        <v>4232</v>
      </c>
      <c r="D211" s="58">
        <f>D212</f>
        <v>223</v>
      </c>
      <c r="E211" s="58">
        <f>E212</f>
        <v>4455</v>
      </c>
    </row>
    <row r="212" spans="1:5">
      <c r="A212" s="60">
        <v>23203</v>
      </c>
      <c r="B212" s="70" t="s">
        <v>286</v>
      </c>
      <c r="C212" s="60">
        <v>4232</v>
      </c>
      <c r="D212" s="37">
        <v>223</v>
      </c>
      <c r="E212" s="25">
        <f>C212+D212</f>
        <v>4455</v>
      </c>
    </row>
    <row r="213" spans="1:5">
      <c r="A213" s="58">
        <v>233</v>
      </c>
      <c r="B213" s="59" t="s">
        <v>287</v>
      </c>
      <c r="C213" s="58">
        <f>C214</f>
        <v>0</v>
      </c>
      <c r="D213" s="58">
        <f>D214</f>
        <v>33</v>
      </c>
      <c r="E213" s="58">
        <f>E214</f>
        <v>33</v>
      </c>
    </row>
    <row r="214" spans="1:5">
      <c r="A214" s="60">
        <v>23303</v>
      </c>
      <c r="B214" s="65" t="s">
        <v>288</v>
      </c>
      <c r="C214" s="72"/>
      <c r="D214" s="37">
        <v>33</v>
      </c>
      <c r="E214" s="25">
        <f>C214+D214</f>
        <v>33</v>
      </c>
    </row>
  </sheetData>
  <autoFilter xmlns:etc="http://www.wps.cn/officeDocument/2017/etCustomData" ref="A5:F214" etc:filterBottomFollowUsedRange="0">
    <extLst/>
  </autoFilter>
  <mergeCells count="4">
    <mergeCell ref="A3:A4"/>
    <mergeCell ref="B3:B4"/>
    <mergeCell ref="C3:C4"/>
    <mergeCell ref="E3:E4"/>
  </mergeCells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23" sqref="E23"/>
    </sheetView>
  </sheetViews>
  <sheetFormatPr defaultColWidth="9" defaultRowHeight="13.5" outlineLevelCol="4"/>
  <cols>
    <col min="1" max="1" width="9.625" customWidth="1"/>
    <col min="2" max="2" width="44.875" customWidth="1"/>
    <col min="3" max="5" width="12.625" customWidth="1"/>
  </cols>
  <sheetData>
    <row r="1" ht="22" customHeight="1" spans="1:5">
      <c r="A1" s="52" t="s">
        <v>42</v>
      </c>
      <c r="B1" s="52"/>
      <c r="C1" s="52"/>
      <c r="D1" s="52"/>
      <c r="E1" s="52"/>
    </row>
    <row r="2" s="17" customFormat="1" ht="25" customHeight="1" spans="1:1">
      <c r="A2" s="2" t="s">
        <v>289</v>
      </c>
    </row>
    <row r="3" s="17" customFormat="1" ht="17.25" customHeight="1" spans="1:5">
      <c r="A3" s="3" t="s">
        <v>34</v>
      </c>
      <c r="E3" s="4" t="s">
        <v>2</v>
      </c>
    </row>
    <row r="4" s="17" customFormat="1" ht="24" customHeight="1" spans="1:5">
      <c r="A4" s="5" t="s">
        <v>35</v>
      </c>
      <c r="B4" s="5" t="s">
        <v>36</v>
      </c>
      <c r="C4" s="5" t="s">
        <v>37</v>
      </c>
      <c r="D4" s="6" t="s">
        <v>38</v>
      </c>
      <c r="E4" s="5" t="s">
        <v>39</v>
      </c>
    </row>
    <row r="5" s="17" customFormat="1" ht="24" customHeight="1" spans="1:5">
      <c r="A5" s="5"/>
      <c r="B5" s="5"/>
      <c r="C5" s="5"/>
      <c r="D5" s="6" t="s">
        <v>40</v>
      </c>
      <c r="E5" s="5"/>
    </row>
    <row r="6" s="17" customFormat="1" ht="24" customHeight="1" spans="1:5">
      <c r="A6" s="5"/>
      <c r="B6" s="5" t="s">
        <v>290</v>
      </c>
      <c r="C6" s="5">
        <f>SUM(C7:C23)</f>
        <v>37241</v>
      </c>
      <c r="D6" s="5">
        <f>SUM(D7:D23)</f>
        <v>0</v>
      </c>
      <c r="E6" s="5">
        <f>SUM(E7:E23)</f>
        <v>37241</v>
      </c>
    </row>
    <row r="7" ht="20" customHeight="1" spans="1:5">
      <c r="A7" s="53">
        <v>1030102</v>
      </c>
      <c r="B7" s="54" t="s">
        <v>291</v>
      </c>
      <c r="C7" s="55"/>
      <c r="D7" s="37">
        <v>0</v>
      </c>
      <c r="E7" s="15">
        <f>C7+D7</f>
        <v>0</v>
      </c>
    </row>
    <row r="8" ht="20" customHeight="1" spans="1:5">
      <c r="A8" s="53">
        <v>1030112</v>
      </c>
      <c r="B8" s="54" t="s">
        <v>292</v>
      </c>
      <c r="C8" s="55"/>
      <c r="D8" s="37">
        <v>0</v>
      </c>
      <c r="E8" s="15">
        <f t="shared" ref="E8:E23" si="0">C8+D8</f>
        <v>0</v>
      </c>
    </row>
    <row r="9" ht="20" customHeight="1" spans="1:5">
      <c r="A9" s="53">
        <v>1030115</v>
      </c>
      <c r="B9" s="54" t="s">
        <v>293</v>
      </c>
      <c r="C9" s="55"/>
      <c r="D9" s="37">
        <v>0</v>
      </c>
      <c r="E9" s="15">
        <f t="shared" si="0"/>
        <v>0</v>
      </c>
    </row>
    <row r="10" ht="20" customHeight="1" spans="1:5">
      <c r="A10" s="53">
        <v>1030129</v>
      </c>
      <c r="B10" s="56" t="s">
        <v>294</v>
      </c>
      <c r="C10" s="55"/>
      <c r="D10" s="37">
        <v>0</v>
      </c>
      <c r="E10" s="15">
        <f t="shared" si="0"/>
        <v>0</v>
      </c>
    </row>
    <row r="11" ht="20" customHeight="1" spans="1:5">
      <c r="A11" s="53">
        <v>1030146</v>
      </c>
      <c r="B11" s="54" t="s">
        <v>295</v>
      </c>
      <c r="C11" s="55"/>
      <c r="D11" s="37">
        <v>0</v>
      </c>
      <c r="E11" s="15">
        <f t="shared" si="0"/>
        <v>0</v>
      </c>
    </row>
    <row r="12" ht="20" customHeight="1" spans="1:5">
      <c r="A12" s="53">
        <v>1030147</v>
      </c>
      <c r="B12" s="54" t="s">
        <v>296</v>
      </c>
      <c r="C12" s="55"/>
      <c r="D12" s="37">
        <v>0</v>
      </c>
      <c r="E12" s="15">
        <f t="shared" si="0"/>
        <v>0</v>
      </c>
    </row>
    <row r="13" ht="20" customHeight="1" spans="1:5">
      <c r="A13" s="53">
        <v>1030148</v>
      </c>
      <c r="B13" s="54" t="s">
        <v>297</v>
      </c>
      <c r="C13" s="55">
        <v>35000</v>
      </c>
      <c r="D13" s="37">
        <v>0</v>
      </c>
      <c r="E13" s="15">
        <f t="shared" si="0"/>
        <v>35000</v>
      </c>
    </row>
    <row r="14" ht="20" customHeight="1" spans="1:5">
      <c r="A14" s="53">
        <v>1030150</v>
      </c>
      <c r="B14" s="54" t="s">
        <v>298</v>
      </c>
      <c r="C14" s="55"/>
      <c r="D14" s="37">
        <v>0</v>
      </c>
      <c r="E14" s="15">
        <f t="shared" si="0"/>
        <v>0</v>
      </c>
    </row>
    <row r="15" ht="20" customHeight="1" spans="1:5">
      <c r="A15" s="53">
        <v>1030155</v>
      </c>
      <c r="B15" s="54" t="s">
        <v>299</v>
      </c>
      <c r="C15" s="55"/>
      <c r="D15" s="37">
        <v>0</v>
      </c>
      <c r="E15" s="15">
        <f t="shared" si="0"/>
        <v>0</v>
      </c>
    </row>
    <row r="16" ht="20" customHeight="1" spans="1:5">
      <c r="A16" s="53">
        <v>1030156</v>
      </c>
      <c r="B16" s="54" t="s">
        <v>300</v>
      </c>
      <c r="C16" s="55">
        <v>410</v>
      </c>
      <c r="D16" s="37">
        <v>0</v>
      </c>
      <c r="E16" s="15">
        <f t="shared" si="0"/>
        <v>410</v>
      </c>
    </row>
    <row r="17" ht="20" customHeight="1" spans="1:5">
      <c r="A17" s="53">
        <v>1030157</v>
      </c>
      <c r="B17" s="54" t="s">
        <v>301</v>
      </c>
      <c r="C17" s="55"/>
      <c r="D17" s="37">
        <v>0</v>
      </c>
      <c r="E17" s="15">
        <f t="shared" si="0"/>
        <v>0</v>
      </c>
    </row>
    <row r="18" ht="20" customHeight="1" spans="1:5">
      <c r="A18" s="53">
        <v>1030158</v>
      </c>
      <c r="B18" s="54" t="s">
        <v>302</v>
      </c>
      <c r="C18" s="55"/>
      <c r="D18" s="37">
        <v>0</v>
      </c>
      <c r="E18" s="15">
        <f t="shared" si="0"/>
        <v>0</v>
      </c>
    </row>
    <row r="19" ht="20" customHeight="1" spans="1:5">
      <c r="A19" s="53">
        <v>1030159</v>
      </c>
      <c r="B19" s="54" t="s">
        <v>303</v>
      </c>
      <c r="C19" s="55"/>
      <c r="D19" s="37">
        <v>0</v>
      </c>
      <c r="E19" s="15">
        <f t="shared" si="0"/>
        <v>0</v>
      </c>
    </row>
    <row r="20" ht="20" customHeight="1" spans="1:5">
      <c r="A20" s="53">
        <v>1030178</v>
      </c>
      <c r="B20" s="54" t="s">
        <v>304</v>
      </c>
      <c r="C20" s="55"/>
      <c r="D20" s="37">
        <v>0</v>
      </c>
      <c r="E20" s="15">
        <f t="shared" si="0"/>
        <v>0</v>
      </c>
    </row>
    <row r="21" ht="20" customHeight="1" spans="1:5">
      <c r="A21" s="53">
        <v>1030180</v>
      </c>
      <c r="B21" s="54" t="s">
        <v>305</v>
      </c>
      <c r="C21" s="55"/>
      <c r="D21" s="37">
        <v>0</v>
      </c>
      <c r="E21" s="15">
        <f t="shared" si="0"/>
        <v>0</v>
      </c>
    </row>
    <row r="22" ht="20" customHeight="1" spans="1:5">
      <c r="A22" s="53">
        <v>1030199</v>
      </c>
      <c r="B22" s="54" t="s">
        <v>306</v>
      </c>
      <c r="C22" s="55"/>
      <c r="D22" s="37">
        <v>0</v>
      </c>
      <c r="E22" s="15">
        <f t="shared" si="0"/>
        <v>0</v>
      </c>
    </row>
    <row r="23" ht="20" customHeight="1" spans="1:5">
      <c r="A23" s="53">
        <v>10310</v>
      </c>
      <c r="B23" s="54" t="s">
        <v>307</v>
      </c>
      <c r="C23" s="55">
        <v>1831</v>
      </c>
      <c r="D23" s="37">
        <v>0</v>
      </c>
      <c r="E23" s="15">
        <f t="shared" si="0"/>
        <v>1831</v>
      </c>
    </row>
  </sheetData>
  <mergeCells count="5">
    <mergeCell ref="A1:E1"/>
    <mergeCell ref="A4:A5"/>
    <mergeCell ref="B4:B5"/>
    <mergeCell ref="C4:C5"/>
    <mergeCell ref="E4:E5"/>
  </mergeCells>
  <pageMargins left="0.511805555555556" right="0.472222222222222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4"/>
  <sheetViews>
    <sheetView workbookViewId="0">
      <selection activeCell="I29" sqref="I29"/>
    </sheetView>
  </sheetViews>
  <sheetFormatPr defaultColWidth="9" defaultRowHeight="13.5" outlineLevelCol="4"/>
  <cols>
    <col min="1" max="1" width="12.375" style="18" customWidth="1"/>
    <col min="2" max="2" width="54.75" customWidth="1"/>
    <col min="3" max="5" width="11.25" style="18" customWidth="1"/>
  </cols>
  <sheetData>
    <row r="1" s="17" customFormat="1" ht="15" customHeight="1" spans="1:5">
      <c r="A1" s="12"/>
      <c r="B1" s="12"/>
      <c r="C1" s="12"/>
      <c r="D1" s="12"/>
      <c r="E1" s="12"/>
    </row>
    <row r="2" s="17" customFormat="1" ht="21" customHeight="1" spans="1:1">
      <c r="A2" s="2" t="s">
        <v>308</v>
      </c>
    </row>
    <row r="3" s="17" customFormat="1" ht="12" customHeight="1" spans="1:5">
      <c r="A3" s="27" t="s">
        <v>34</v>
      </c>
      <c r="C3" s="4"/>
      <c r="D3" s="4"/>
      <c r="E3" s="4" t="s">
        <v>2</v>
      </c>
    </row>
    <row r="4" s="17" customFormat="1" ht="24" customHeight="1" spans="1:5">
      <c r="A4" s="5" t="s">
        <v>35</v>
      </c>
      <c r="B4" s="5" t="s">
        <v>36</v>
      </c>
      <c r="C4" s="5" t="s">
        <v>37</v>
      </c>
      <c r="D4" s="6" t="s">
        <v>38</v>
      </c>
      <c r="E4" s="5" t="s">
        <v>39</v>
      </c>
    </row>
    <row r="5" s="17" customFormat="1" ht="24" customHeight="1" spans="1:5">
      <c r="A5" s="5"/>
      <c r="B5" s="5"/>
      <c r="C5" s="28"/>
      <c r="D5" s="29" t="s">
        <v>40</v>
      </c>
      <c r="E5" s="28"/>
    </row>
    <row r="6" s="17" customFormat="1" ht="22" customHeight="1" spans="1:5">
      <c r="A6" s="30"/>
      <c r="B6" s="31" t="s">
        <v>309</v>
      </c>
      <c r="C6" s="30">
        <f>C7+C11+C14+C26+C35+C46+C48+C52+C53</f>
        <v>20340</v>
      </c>
      <c r="D6" s="30">
        <f>D7+D11+D14+D26+D35+D46+D48+D52+D53</f>
        <v>11130</v>
      </c>
      <c r="E6" s="30">
        <f>E7+E11+E14+E26+E35+E46+E48+E52+E53</f>
        <v>31470</v>
      </c>
    </row>
    <row r="7" s="17" customFormat="1" spans="1:5">
      <c r="A7" s="32">
        <v>207</v>
      </c>
      <c r="B7" s="33" t="s">
        <v>310</v>
      </c>
      <c r="C7" s="34">
        <f>SUM(C8:C10)</f>
        <v>0</v>
      </c>
      <c r="D7" s="34">
        <f>SUM(D8:D10)</f>
        <v>0</v>
      </c>
      <c r="E7" s="34">
        <f>SUM(E8:E10)</f>
        <v>0</v>
      </c>
    </row>
    <row r="8" spans="1:5">
      <c r="A8" s="35">
        <v>20707</v>
      </c>
      <c r="B8" s="36" t="s">
        <v>311</v>
      </c>
      <c r="C8" s="15"/>
      <c r="D8" s="37"/>
      <c r="E8" s="37">
        <f t="shared" ref="E8:E13" si="0">C8+D8</f>
        <v>0</v>
      </c>
    </row>
    <row r="9" spans="1:5">
      <c r="A9" s="35">
        <v>20709</v>
      </c>
      <c r="B9" s="36" t="s">
        <v>312</v>
      </c>
      <c r="C9" s="15"/>
      <c r="D9" s="37"/>
      <c r="E9" s="37">
        <f t="shared" si="0"/>
        <v>0</v>
      </c>
    </row>
    <row r="10" spans="1:5">
      <c r="A10" s="35">
        <v>20710</v>
      </c>
      <c r="B10" s="36" t="s">
        <v>313</v>
      </c>
      <c r="C10" s="15"/>
      <c r="D10" s="37"/>
      <c r="E10" s="37">
        <f t="shared" si="0"/>
        <v>0</v>
      </c>
    </row>
    <row r="11" spans="1:5">
      <c r="A11" s="32">
        <v>211</v>
      </c>
      <c r="B11" s="33" t="s">
        <v>314</v>
      </c>
      <c r="C11" s="34">
        <f>SUM(C12:C13)</f>
        <v>0</v>
      </c>
      <c r="D11" s="34">
        <f>SUM(D12:D13)</f>
        <v>0</v>
      </c>
      <c r="E11" s="38">
        <f t="shared" si="0"/>
        <v>0</v>
      </c>
    </row>
    <row r="12" spans="1:5">
      <c r="A12" s="35">
        <v>21160</v>
      </c>
      <c r="B12" s="39" t="s">
        <v>315</v>
      </c>
      <c r="C12" s="15"/>
      <c r="D12" s="37"/>
      <c r="E12" s="37">
        <f t="shared" si="0"/>
        <v>0</v>
      </c>
    </row>
    <row r="13" spans="1:5">
      <c r="A13" s="35">
        <v>21161</v>
      </c>
      <c r="B13" s="39" t="s">
        <v>316</v>
      </c>
      <c r="C13" s="15"/>
      <c r="D13" s="37"/>
      <c r="E13" s="37">
        <f t="shared" si="0"/>
        <v>0</v>
      </c>
    </row>
    <row r="14" spans="1:5">
      <c r="A14" s="32">
        <v>212</v>
      </c>
      <c r="B14" s="33" t="s">
        <v>317</v>
      </c>
      <c r="C14" s="34">
        <f>SUM(C15:C25)</f>
        <v>7206</v>
      </c>
      <c r="D14" s="34">
        <f>SUM(D15:D25)</f>
        <v>9706</v>
      </c>
      <c r="E14" s="34">
        <f>SUM(E15:E25)</f>
        <v>16912</v>
      </c>
    </row>
    <row r="15" spans="1:5">
      <c r="A15" s="35">
        <v>21208</v>
      </c>
      <c r="B15" s="39" t="s">
        <v>318</v>
      </c>
      <c r="C15" s="15">
        <v>6969</v>
      </c>
      <c r="D15" s="37">
        <v>-12</v>
      </c>
      <c r="E15" s="37">
        <f t="shared" ref="E15:E26" si="1">C15+D15</f>
        <v>6957</v>
      </c>
    </row>
    <row r="16" spans="1:5">
      <c r="A16" s="35">
        <v>21210</v>
      </c>
      <c r="B16" s="39" t="s">
        <v>319</v>
      </c>
      <c r="C16" s="15"/>
      <c r="D16" s="37"/>
      <c r="E16" s="37">
        <f t="shared" si="1"/>
        <v>0</v>
      </c>
    </row>
    <row r="17" spans="1:5">
      <c r="A17" s="35">
        <v>21211</v>
      </c>
      <c r="B17" s="39" t="s">
        <v>320</v>
      </c>
      <c r="C17" s="15"/>
      <c r="D17" s="37"/>
      <c r="E17" s="37">
        <f t="shared" si="1"/>
        <v>0</v>
      </c>
    </row>
    <row r="18" spans="1:5">
      <c r="A18" s="35">
        <v>21213</v>
      </c>
      <c r="B18" s="39" t="s">
        <v>321</v>
      </c>
      <c r="C18" s="15">
        <v>237</v>
      </c>
      <c r="D18" s="37">
        <v>0</v>
      </c>
      <c r="E18" s="37">
        <f t="shared" si="1"/>
        <v>237</v>
      </c>
    </row>
    <row r="19" spans="1:5">
      <c r="A19" s="35">
        <v>21214</v>
      </c>
      <c r="B19" s="39" t="s">
        <v>322</v>
      </c>
      <c r="C19" s="15"/>
      <c r="D19" s="37"/>
      <c r="E19" s="37">
        <f t="shared" si="1"/>
        <v>0</v>
      </c>
    </row>
    <row r="20" spans="1:5">
      <c r="A20" s="35">
        <v>21215</v>
      </c>
      <c r="B20" s="39" t="s">
        <v>323</v>
      </c>
      <c r="C20" s="15"/>
      <c r="D20" s="37"/>
      <c r="E20" s="37">
        <f t="shared" si="1"/>
        <v>0</v>
      </c>
    </row>
    <row r="21" spans="1:5">
      <c r="A21" s="35">
        <v>21216</v>
      </c>
      <c r="B21" s="39" t="s">
        <v>324</v>
      </c>
      <c r="C21" s="15"/>
      <c r="D21" s="37"/>
      <c r="E21" s="37">
        <f t="shared" si="1"/>
        <v>0</v>
      </c>
    </row>
    <row r="22" ht="14.25" spans="1:5">
      <c r="A22" s="35">
        <v>21217</v>
      </c>
      <c r="B22" s="39" t="s">
        <v>325</v>
      </c>
      <c r="C22" s="40"/>
      <c r="D22" s="37"/>
      <c r="E22" s="37">
        <f t="shared" si="1"/>
        <v>0</v>
      </c>
    </row>
    <row r="23" ht="14.25" spans="1:5">
      <c r="A23" s="35">
        <v>21218</v>
      </c>
      <c r="B23" s="39" t="s">
        <v>326</v>
      </c>
      <c r="C23" s="40"/>
      <c r="D23" s="37"/>
      <c r="E23" s="37">
        <f t="shared" si="1"/>
        <v>0</v>
      </c>
    </row>
    <row r="24" ht="14.25" spans="1:5">
      <c r="A24" s="35">
        <v>21219</v>
      </c>
      <c r="B24" s="39" t="s">
        <v>327</v>
      </c>
      <c r="C24" s="40"/>
      <c r="D24" s="37"/>
      <c r="E24" s="37">
        <f t="shared" si="1"/>
        <v>0</v>
      </c>
    </row>
    <row r="25" ht="14.25" spans="1:5">
      <c r="A25" s="35">
        <v>21298</v>
      </c>
      <c r="B25" s="39" t="s">
        <v>328</v>
      </c>
      <c r="C25" s="40">
        <v>0</v>
      </c>
      <c r="D25" s="37">
        <v>9718</v>
      </c>
      <c r="E25" s="37">
        <f t="shared" si="1"/>
        <v>9718</v>
      </c>
    </row>
    <row r="26" ht="14.25" spans="1:5">
      <c r="A26" s="32">
        <v>213</v>
      </c>
      <c r="B26" s="33" t="s">
        <v>329</v>
      </c>
      <c r="C26" s="41">
        <f>SUM(C27:C34)</f>
        <v>5</v>
      </c>
      <c r="D26" s="41">
        <f>SUM(D27:D34)</f>
        <v>0</v>
      </c>
      <c r="E26" s="38">
        <f t="shared" si="1"/>
        <v>5</v>
      </c>
    </row>
    <row r="27" ht="14.25" spans="1:5">
      <c r="A27" s="35">
        <v>21366</v>
      </c>
      <c r="B27" s="39" t="s">
        <v>330</v>
      </c>
      <c r="C27" s="40"/>
      <c r="D27" s="37"/>
      <c r="E27" s="37">
        <f t="shared" ref="E27:E34" si="2">C27+D27</f>
        <v>0</v>
      </c>
    </row>
    <row r="28" ht="14.25" spans="1:5">
      <c r="A28" s="35">
        <v>21367</v>
      </c>
      <c r="B28" s="42" t="s">
        <v>331</v>
      </c>
      <c r="C28" s="40"/>
      <c r="D28" s="37"/>
      <c r="E28" s="37">
        <f t="shared" si="2"/>
        <v>0</v>
      </c>
    </row>
    <row r="29" ht="14.25" spans="1:5">
      <c r="A29" s="35">
        <v>21369</v>
      </c>
      <c r="B29" s="42" t="s">
        <v>332</v>
      </c>
      <c r="C29" s="40"/>
      <c r="D29" s="37"/>
      <c r="E29" s="37">
        <f t="shared" si="2"/>
        <v>0</v>
      </c>
    </row>
    <row r="30" ht="14.25" spans="1:5">
      <c r="A30" s="35">
        <v>21370</v>
      </c>
      <c r="B30" s="43" t="s">
        <v>333</v>
      </c>
      <c r="C30" s="40"/>
      <c r="D30" s="37"/>
      <c r="E30" s="37">
        <f t="shared" si="2"/>
        <v>0</v>
      </c>
    </row>
    <row r="31" ht="14.25" spans="1:5">
      <c r="A31" s="35">
        <v>21371</v>
      </c>
      <c r="B31" s="43" t="s">
        <v>334</v>
      </c>
      <c r="C31" s="40"/>
      <c r="D31" s="37"/>
      <c r="E31" s="37">
        <f t="shared" si="2"/>
        <v>0</v>
      </c>
    </row>
    <row r="32" s="26" customFormat="1" spans="1:5">
      <c r="A32" s="35">
        <v>21372</v>
      </c>
      <c r="B32" s="36" t="s">
        <v>335</v>
      </c>
      <c r="C32" s="15">
        <v>5</v>
      </c>
      <c r="D32" s="25">
        <v>0</v>
      </c>
      <c r="E32" s="25">
        <f t="shared" si="2"/>
        <v>5</v>
      </c>
    </row>
    <row r="33" s="26" customFormat="1" spans="1:5">
      <c r="A33" s="35">
        <v>21373</v>
      </c>
      <c r="B33" s="36" t="s">
        <v>336</v>
      </c>
      <c r="C33" s="15"/>
      <c r="D33" s="25"/>
      <c r="E33" s="25">
        <f t="shared" si="2"/>
        <v>0</v>
      </c>
    </row>
    <row r="34" s="26" customFormat="1" spans="1:5">
      <c r="A34" s="35">
        <v>21374</v>
      </c>
      <c r="B34" s="36" t="s">
        <v>337</v>
      </c>
      <c r="C34" s="15"/>
      <c r="D34" s="25"/>
      <c r="E34" s="25">
        <f t="shared" si="2"/>
        <v>0</v>
      </c>
    </row>
    <row r="35" ht="14.25" spans="1:5">
      <c r="A35" s="32">
        <v>214</v>
      </c>
      <c r="B35" s="44" t="s">
        <v>338</v>
      </c>
      <c r="C35" s="41">
        <f>SUM(C36:C45)</f>
        <v>0</v>
      </c>
      <c r="D35" s="38"/>
      <c r="E35" s="38">
        <f t="shared" ref="E35:E53" si="3">C35+D35</f>
        <v>0</v>
      </c>
    </row>
    <row r="36" ht="14.25" spans="1:5">
      <c r="A36" s="35">
        <v>21460</v>
      </c>
      <c r="B36" s="42" t="s">
        <v>339</v>
      </c>
      <c r="C36" s="40"/>
      <c r="D36" s="37"/>
      <c r="E36" s="37">
        <f t="shared" si="3"/>
        <v>0</v>
      </c>
    </row>
    <row r="37" ht="14.25" spans="1:5">
      <c r="A37" s="35">
        <v>21462</v>
      </c>
      <c r="B37" s="42" t="s">
        <v>340</v>
      </c>
      <c r="C37" s="40"/>
      <c r="D37" s="40"/>
      <c r="E37" s="37">
        <f t="shared" si="3"/>
        <v>0</v>
      </c>
    </row>
    <row r="38" ht="14.25" spans="1:5">
      <c r="A38" s="35">
        <v>21463</v>
      </c>
      <c r="B38" s="42" t="s">
        <v>341</v>
      </c>
      <c r="C38" s="40"/>
      <c r="D38" s="37"/>
      <c r="E38" s="37">
        <f t="shared" si="3"/>
        <v>0</v>
      </c>
    </row>
    <row r="39" ht="14.25" spans="1:5">
      <c r="A39" s="35">
        <v>21464</v>
      </c>
      <c r="B39" s="42" t="s">
        <v>342</v>
      </c>
      <c r="C39" s="40"/>
      <c r="D39" s="37"/>
      <c r="E39" s="37">
        <f t="shared" si="3"/>
        <v>0</v>
      </c>
    </row>
    <row r="40" ht="14.25" spans="1:5">
      <c r="A40" s="35">
        <v>21468</v>
      </c>
      <c r="B40" s="42" t="s">
        <v>343</v>
      </c>
      <c r="C40" s="40"/>
      <c r="D40" s="37"/>
      <c r="E40" s="37">
        <f t="shared" si="3"/>
        <v>0</v>
      </c>
    </row>
    <row r="41" ht="14.25" spans="1:5">
      <c r="A41" s="35">
        <v>21469</v>
      </c>
      <c r="B41" s="42" t="s">
        <v>344</v>
      </c>
      <c r="C41" s="40"/>
      <c r="D41" s="37"/>
      <c r="E41" s="37">
        <f t="shared" si="3"/>
        <v>0</v>
      </c>
    </row>
    <row r="42" ht="29" customHeight="1" spans="1:5">
      <c r="A42" s="35">
        <v>21470</v>
      </c>
      <c r="B42" s="45" t="s">
        <v>345</v>
      </c>
      <c r="C42" s="40"/>
      <c r="D42" s="37"/>
      <c r="E42" s="37">
        <f t="shared" si="3"/>
        <v>0</v>
      </c>
    </row>
    <row r="43" ht="14.25" spans="1:5">
      <c r="A43" s="35">
        <v>21471</v>
      </c>
      <c r="B43" s="42" t="s">
        <v>346</v>
      </c>
      <c r="C43" s="40"/>
      <c r="D43" s="37"/>
      <c r="E43" s="37">
        <f t="shared" si="3"/>
        <v>0</v>
      </c>
    </row>
    <row r="44" ht="14.25" spans="1:5">
      <c r="A44" s="35">
        <v>21472</v>
      </c>
      <c r="B44" s="42" t="s">
        <v>347</v>
      </c>
      <c r="C44" s="40"/>
      <c r="D44" s="37"/>
      <c r="E44" s="37">
        <f t="shared" si="3"/>
        <v>0</v>
      </c>
    </row>
    <row r="45" ht="14.25" spans="1:5">
      <c r="A45" s="35">
        <v>21473</v>
      </c>
      <c r="B45" s="42" t="s">
        <v>348</v>
      </c>
      <c r="C45" s="40"/>
      <c r="D45" s="37"/>
      <c r="E45" s="37">
        <f t="shared" si="3"/>
        <v>0</v>
      </c>
    </row>
    <row r="46" ht="14.25" spans="1:5">
      <c r="A46" s="32">
        <v>215</v>
      </c>
      <c r="B46" s="44" t="s">
        <v>349</v>
      </c>
      <c r="C46" s="41">
        <f>SUM(C47)</f>
        <v>0</v>
      </c>
      <c r="D46" s="38"/>
      <c r="E46" s="38">
        <f t="shared" si="3"/>
        <v>0</v>
      </c>
    </row>
    <row r="47" ht="14.25" spans="1:5">
      <c r="A47" s="35">
        <v>21562</v>
      </c>
      <c r="B47" s="42" t="s">
        <v>350</v>
      </c>
      <c r="C47" s="40"/>
      <c r="D47" s="37"/>
      <c r="E47" s="37">
        <f t="shared" si="3"/>
        <v>0</v>
      </c>
    </row>
    <row r="48" ht="14.25" spans="1:5">
      <c r="A48" s="32">
        <v>229</v>
      </c>
      <c r="B48" s="44" t="s">
        <v>351</v>
      </c>
      <c r="C48" s="41">
        <f>SUM(C49:C51)</f>
        <v>10474</v>
      </c>
      <c r="D48" s="41">
        <f>SUM(D49:D51)</f>
        <v>1412</v>
      </c>
      <c r="E48" s="41">
        <f>SUM(E49:E51)</f>
        <v>11886</v>
      </c>
    </row>
    <row r="49" ht="14.25" spans="1:5">
      <c r="A49" s="35">
        <v>22904</v>
      </c>
      <c r="B49" s="42" t="s">
        <v>352</v>
      </c>
      <c r="C49" s="40">
        <v>10000</v>
      </c>
      <c r="D49" s="37">
        <v>1000</v>
      </c>
      <c r="E49" s="37">
        <f t="shared" ref="E49:E54" si="4">C49+D49</f>
        <v>11000</v>
      </c>
    </row>
    <row r="50" ht="14.25" spans="1:5">
      <c r="A50" s="35">
        <v>22908</v>
      </c>
      <c r="B50" s="42" t="s">
        <v>353</v>
      </c>
      <c r="C50" s="40"/>
      <c r="D50" s="37"/>
      <c r="E50" s="37">
        <f t="shared" si="4"/>
        <v>0</v>
      </c>
    </row>
    <row r="51" ht="14.25" spans="1:5">
      <c r="A51" s="35">
        <v>22960</v>
      </c>
      <c r="B51" s="42" t="s">
        <v>354</v>
      </c>
      <c r="C51" s="40">
        <v>474</v>
      </c>
      <c r="D51" s="37">
        <v>412</v>
      </c>
      <c r="E51" s="37">
        <f t="shared" si="4"/>
        <v>886</v>
      </c>
    </row>
    <row r="52" ht="14.25" spans="1:5">
      <c r="A52" s="46">
        <v>232</v>
      </c>
      <c r="B52" s="47" t="s">
        <v>355</v>
      </c>
      <c r="C52" s="48">
        <v>2655</v>
      </c>
      <c r="D52" s="49">
        <v>0</v>
      </c>
      <c r="E52" s="49">
        <f t="shared" si="4"/>
        <v>2655</v>
      </c>
    </row>
    <row r="53" ht="14.25" spans="1:5">
      <c r="A53" s="32">
        <v>233</v>
      </c>
      <c r="B53" s="50" t="s">
        <v>356</v>
      </c>
      <c r="C53" s="41">
        <v>0</v>
      </c>
      <c r="D53" s="38">
        <v>12</v>
      </c>
      <c r="E53" s="38">
        <f t="shared" si="4"/>
        <v>12</v>
      </c>
    </row>
    <row r="54" spans="1:5">
      <c r="A54" s="38">
        <v>234</v>
      </c>
      <c r="B54" s="51" t="s">
        <v>357</v>
      </c>
      <c r="C54" s="38"/>
      <c r="D54" s="38"/>
      <c r="E54" s="38">
        <f t="shared" si="4"/>
        <v>0</v>
      </c>
    </row>
  </sheetData>
  <autoFilter xmlns:etc="http://www.wps.cn/officeDocument/2017/etCustomData" ref="A5:E54" etc:filterBottomFollowUsedRange="0">
    <extLst/>
  </autoFilter>
  <mergeCells count="5">
    <mergeCell ref="A1:E1"/>
    <mergeCell ref="A4:A5"/>
    <mergeCell ref="B4:B5"/>
    <mergeCell ref="C4:C5"/>
    <mergeCell ref="E4:E5"/>
  </mergeCells>
  <pageMargins left="0.354166666666667" right="0.314583333333333" top="0.393055555555556" bottom="0.236111111111111" header="0.511805555555556" footer="0.511805555555556"/>
  <pageSetup paperSize="9" scale="98" fitToHeight="0" orientation="portrait"/>
  <headerFooter/>
  <ignoredErrors>
    <ignoredError sqref="C48:D48" formulaRange="1"/>
    <ignoredError sqref="E14 E4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7"/>
  <sheetViews>
    <sheetView workbookViewId="0">
      <selection activeCell="B37" sqref="A$1:E$1048576"/>
    </sheetView>
  </sheetViews>
  <sheetFormatPr defaultColWidth="9" defaultRowHeight="13.5" outlineLevelCol="4"/>
  <cols>
    <col min="1" max="1" width="9.625" customWidth="1"/>
    <col min="2" max="2" width="38" customWidth="1"/>
    <col min="3" max="5" width="13" style="18" customWidth="1"/>
  </cols>
  <sheetData>
    <row r="2" s="17" customFormat="1" ht="20.25" spans="1:5">
      <c r="A2" s="12" t="s">
        <v>45</v>
      </c>
      <c r="B2" s="12"/>
      <c r="C2" s="24"/>
      <c r="D2" s="24"/>
      <c r="E2" s="24"/>
    </row>
    <row r="3" s="17" customFormat="1" ht="14.25" spans="1:5">
      <c r="A3" s="2" t="s">
        <v>358</v>
      </c>
      <c r="B3"/>
      <c r="C3" s="18"/>
      <c r="D3" s="18"/>
      <c r="E3" s="18"/>
    </row>
    <row r="4" s="17" customFormat="1" ht="14.25" spans="1:5">
      <c r="A4" s="2"/>
      <c r="B4"/>
      <c r="C4" s="18"/>
      <c r="D4" s="18"/>
      <c r="E4" s="4" t="s">
        <v>2</v>
      </c>
    </row>
    <row r="5" s="17" customFormat="1" ht="19" customHeight="1" spans="1:5">
      <c r="A5" s="5" t="s">
        <v>35</v>
      </c>
      <c r="B5" s="5" t="s">
        <v>36</v>
      </c>
      <c r="C5" s="5" t="s">
        <v>37</v>
      </c>
      <c r="D5" s="6" t="s">
        <v>38</v>
      </c>
      <c r="E5" s="5" t="s">
        <v>39</v>
      </c>
    </row>
    <row r="6" s="17" customFormat="1" spans="1:5">
      <c r="A6" s="5"/>
      <c r="B6" s="5"/>
      <c r="C6" s="5"/>
      <c r="D6" s="6" t="s">
        <v>40</v>
      </c>
      <c r="E6" s="5"/>
    </row>
    <row r="7" spans="1:5">
      <c r="A7" s="20"/>
      <c r="B7" s="20" t="s">
        <v>359</v>
      </c>
      <c r="C7" s="21">
        <f>C8</f>
        <v>810</v>
      </c>
      <c r="D7" s="25">
        <v>0</v>
      </c>
      <c r="E7" s="25">
        <f>C7+D7</f>
        <v>810</v>
      </c>
    </row>
    <row r="8" spans="1:5">
      <c r="A8" s="19">
        <v>103</v>
      </c>
      <c r="B8" s="22" t="s">
        <v>360</v>
      </c>
      <c r="C8" s="21">
        <f>C9</f>
        <v>810</v>
      </c>
      <c r="D8" s="25">
        <v>0</v>
      </c>
      <c r="E8" s="25">
        <f t="shared" ref="E8:E39" si="0">C8+D8</f>
        <v>810</v>
      </c>
    </row>
    <row r="9" spans="1:5">
      <c r="A9" s="19">
        <v>10306</v>
      </c>
      <c r="B9" s="22" t="s">
        <v>361</v>
      </c>
      <c r="C9" s="21">
        <f>C10+C42+C47+C53+C57</f>
        <v>810</v>
      </c>
      <c r="D9" s="25">
        <v>0</v>
      </c>
      <c r="E9" s="25">
        <f t="shared" si="0"/>
        <v>810</v>
      </c>
    </row>
    <row r="10" spans="1:5">
      <c r="A10" s="19">
        <v>1030601</v>
      </c>
      <c r="B10" s="22" t="s">
        <v>362</v>
      </c>
      <c r="C10" s="21">
        <f>SUM(C11:C41)</f>
        <v>810</v>
      </c>
      <c r="D10" s="25">
        <v>0</v>
      </c>
      <c r="E10" s="25">
        <f t="shared" si="0"/>
        <v>810</v>
      </c>
    </row>
    <row r="11" spans="1:5">
      <c r="A11" s="19">
        <v>103060103</v>
      </c>
      <c r="B11" s="23" t="s">
        <v>363</v>
      </c>
      <c r="C11" s="21">
        <v>0</v>
      </c>
      <c r="D11" s="25">
        <v>0</v>
      </c>
      <c r="E11" s="25">
        <f t="shared" si="0"/>
        <v>0</v>
      </c>
    </row>
    <row r="12" spans="1:5">
      <c r="A12" s="19">
        <v>103060104</v>
      </c>
      <c r="B12" s="23" t="s">
        <v>364</v>
      </c>
      <c r="C12" s="21">
        <v>0</v>
      </c>
      <c r="D12" s="25">
        <v>0</v>
      </c>
      <c r="E12" s="25">
        <f t="shared" si="0"/>
        <v>0</v>
      </c>
    </row>
    <row r="13" spans="1:5">
      <c r="A13" s="19">
        <v>103060105</v>
      </c>
      <c r="B13" s="23" t="s">
        <v>365</v>
      </c>
      <c r="C13" s="21">
        <v>0</v>
      </c>
      <c r="D13" s="25">
        <v>0</v>
      </c>
      <c r="E13" s="25">
        <f t="shared" si="0"/>
        <v>0</v>
      </c>
    </row>
    <row r="14" spans="1:5">
      <c r="A14" s="19">
        <v>103060106</v>
      </c>
      <c r="B14" s="23" t="s">
        <v>366</v>
      </c>
      <c r="C14" s="21">
        <v>0</v>
      </c>
      <c r="D14" s="25">
        <v>0</v>
      </c>
      <c r="E14" s="25">
        <f t="shared" si="0"/>
        <v>0</v>
      </c>
    </row>
    <row r="15" spans="1:5">
      <c r="A15" s="19">
        <v>103060107</v>
      </c>
      <c r="B15" s="23" t="s">
        <v>367</v>
      </c>
      <c r="C15" s="21">
        <v>0</v>
      </c>
      <c r="D15" s="25">
        <v>0</v>
      </c>
      <c r="E15" s="25">
        <f t="shared" si="0"/>
        <v>0</v>
      </c>
    </row>
    <row r="16" spans="1:5">
      <c r="A16" s="19">
        <v>103060108</v>
      </c>
      <c r="B16" s="23" t="s">
        <v>368</v>
      </c>
      <c r="C16" s="21">
        <v>0</v>
      </c>
      <c r="D16" s="25">
        <v>0</v>
      </c>
      <c r="E16" s="25">
        <f t="shared" si="0"/>
        <v>0</v>
      </c>
    </row>
    <row r="17" spans="1:5">
      <c r="A17" s="19">
        <v>103060109</v>
      </c>
      <c r="B17" s="23" t="s">
        <v>369</v>
      </c>
      <c r="C17" s="21">
        <v>0</v>
      </c>
      <c r="D17" s="25">
        <v>0</v>
      </c>
      <c r="E17" s="25">
        <f t="shared" si="0"/>
        <v>0</v>
      </c>
    </row>
    <row r="18" spans="1:5">
      <c r="A18" s="19">
        <v>103060112</v>
      </c>
      <c r="B18" s="23" t="s">
        <v>370</v>
      </c>
      <c r="C18" s="21">
        <v>0</v>
      </c>
      <c r="D18" s="25">
        <v>0</v>
      </c>
      <c r="E18" s="25">
        <f t="shared" si="0"/>
        <v>0</v>
      </c>
    </row>
    <row r="19" spans="1:5">
      <c r="A19" s="19">
        <v>103060113</v>
      </c>
      <c r="B19" s="23" t="s">
        <v>371</v>
      </c>
      <c r="C19" s="21">
        <v>0</v>
      </c>
      <c r="D19" s="25">
        <v>0</v>
      </c>
      <c r="E19" s="25">
        <f t="shared" si="0"/>
        <v>0</v>
      </c>
    </row>
    <row r="20" spans="1:5">
      <c r="A20" s="19">
        <v>103060114</v>
      </c>
      <c r="B20" s="23" t="s">
        <v>372</v>
      </c>
      <c r="C20" s="21">
        <v>0</v>
      </c>
      <c r="D20" s="25">
        <v>0</v>
      </c>
      <c r="E20" s="25">
        <f t="shared" si="0"/>
        <v>0</v>
      </c>
    </row>
    <row r="21" spans="1:5">
      <c r="A21" s="19">
        <v>103060115</v>
      </c>
      <c r="B21" s="23" t="s">
        <v>373</v>
      </c>
      <c r="C21" s="21">
        <v>0</v>
      </c>
      <c r="D21" s="25">
        <v>0</v>
      </c>
      <c r="E21" s="25">
        <f t="shared" si="0"/>
        <v>0</v>
      </c>
    </row>
    <row r="22" spans="1:5">
      <c r="A22" s="19">
        <v>103060116</v>
      </c>
      <c r="B22" s="23" t="s">
        <v>374</v>
      </c>
      <c r="C22" s="21">
        <v>0</v>
      </c>
      <c r="D22" s="25">
        <v>0</v>
      </c>
      <c r="E22" s="25">
        <f t="shared" si="0"/>
        <v>0</v>
      </c>
    </row>
    <row r="23" spans="1:5">
      <c r="A23" s="19">
        <v>103060117</v>
      </c>
      <c r="B23" s="23" t="s">
        <v>375</v>
      </c>
      <c r="C23" s="21">
        <v>0</v>
      </c>
      <c r="D23" s="25">
        <v>0</v>
      </c>
      <c r="E23" s="25">
        <f t="shared" si="0"/>
        <v>0</v>
      </c>
    </row>
    <row r="24" spans="1:5">
      <c r="A24" s="19">
        <v>103060118</v>
      </c>
      <c r="B24" s="23" t="s">
        <v>376</v>
      </c>
      <c r="C24" s="21">
        <v>0</v>
      </c>
      <c r="D24" s="25">
        <v>0</v>
      </c>
      <c r="E24" s="25">
        <f t="shared" si="0"/>
        <v>0</v>
      </c>
    </row>
    <row r="25" spans="1:5">
      <c r="A25" s="19">
        <v>103060119</v>
      </c>
      <c r="B25" s="23" t="s">
        <v>377</v>
      </c>
      <c r="C25" s="21">
        <v>0</v>
      </c>
      <c r="D25" s="25">
        <v>0</v>
      </c>
      <c r="E25" s="25">
        <f t="shared" si="0"/>
        <v>0</v>
      </c>
    </row>
    <row r="26" spans="1:5">
      <c r="A26" s="19">
        <v>103060120</v>
      </c>
      <c r="B26" s="23" t="s">
        <v>378</v>
      </c>
      <c r="C26" s="21">
        <v>0</v>
      </c>
      <c r="D26" s="25">
        <v>0</v>
      </c>
      <c r="E26" s="25">
        <f t="shared" si="0"/>
        <v>0</v>
      </c>
    </row>
    <row r="27" spans="1:5">
      <c r="A27" s="19">
        <v>103060121</v>
      </c>
      <c r="B27" s="23" t="s">
        <v>379</v>
      </c>
      <c r="C27" s="21">
        <v>0</v>
      </c>
      <c r="D27" s="25">
        <v>0</v>
      </c>
      <c r="E27" s="25">
        <f t="shared" si="0"/>
        <v>0</v>
      </c>
    </row>
    <row r="28" spans="1:5">
      <c r="A28" s="19">
        <v>103060122</v>
      </c>
      <c r="B28" s="23" t="s">
        <v>380</v>
      </c>
      <c r="C28" s="21">
        <v>0</v>
      </c>
      <c r="D28" s="25">
        <v>0</v>
      </c>
      <c r="E28" s="25">
        <f t="shared" si="0"/>
        <v>0</v>
      </c>
    </row>
    <row r="29" spans="1:5">
      <c r="A29" s="19">
        <v>103060123</v>
      </c>
      <c r="B29" s="23" t="s">
        <v>381</v>
      </c>
      <c r="C29" s="21">
        <v>0</v>
      </c>
      <c r="D29" s="25">
        <v>0</v>
      </c>
      <c r="E29" s="25">
        <f t="shared" si="0"/>
        <v>0</v>
      </c>
    </row>
    <row r="30" spans="1:5">
      <c r="A30" s="19">
        <v>103060124</v>
      </c>
      <c r="B30" s="23" t="s">
        <v>382</v>
      </c>
      <c r="C30" s="21">
        <v>0</v>
      </c>
      <c r="D30" s="25">
        <v>0</v>
      </c>
      <c r="E30" s="25">
        <f t="shared" si="0"/>
        <v>0</v>
      </c>
    </row>
    <row r="31" spans="1:5">
      <c r="A31" s="19">
        <v>103060125</v>
      </c>
      <c r="B31" s="23" t="s">
        <v>383</v>
      </c>
      <c r="C31" s="21">
        <v>0</v>
      </c>
      <c r="D31" s="25">
        <v>0</v>
      </c>
      <c r="E31" s="25">
        <f t="shared" si="0"/>
        <v>0</v>
      </c>
    </row>
    <row r="32" spans="1:5">
      <c r="A32" s="19">
        <v>103060126</v>
      </c>
      <c r="B32" s="23" t="s">
        <v>384</v>
      </c>
      <c r="C32" s="21">
        <v>0</v>
      </c>
      <c r="D32" s="25">
        <v>0</v>
      </c>
      <c r="E32" s="25">
        <f t="shared" si="0"/>
        <v>0</v>
      </c>
    </row>
    <row r="33" spans="1:5">
      <c r="A33" s="19">
        <v>103060127</v>
      </c>
      <c r="B33" s="23" t="s">
        <v>385</v>
      </c>
      <c r="C33" s="21">
        <v>0</v>
      </c>
      <c r="D33" s="25">
        <v>0</v>
      </c>
      <c r="E33" s="25">
        <f t="shared" si="0"/>
        <v>0</v>
      </c>
    </row>
    <row r="34" spans="1:5">
      <c r="A34" s="19">
        <v>103060128</v>
      </c>
      <c r="B34" s="23" t="s">
        <v>386</v>
      </c>
      <c r="C34" s="21">
        <v>0</v>
      </c>
      <c r="D34" s="25">
        <v>0</v>
      </c>
      <c r="E34" s="25">
        <f t="shared" si="0"/>
        <v>0</v>
      </c>
    </row>
    <row r="35" spans="1:5">
      <c r="A35" s="19">
        <v>103060129</v>
      </c>
      <c r="B35" s="23" t="s">
        <v>387</v>
      </c>
      <c r="C35" s="21">
        <v>0</v>
      </c>
      <c r="D35" s="25">
        <v>0</v>
      </c>
      <c r="E35" s="25">
        <f t="shared" si="0"/>
        <v>0</v>
      </c>
    </row>
    <row r="36" spans="1:5">
      <c r="A36" s="19">
        <v>103060130</v>
      </c>
      <c r="B36" s="23" t="s">
        <v>388</v>
      </c>
      <c r="C36" s="21">
        <v>0</v>
      </c>
      <c r="D36" s="25">
        <v>0</v>
      </c>
      <c r="E36" s="25">
        <f t="shared" si="0"/>
        <v>0</v>
      </c>
    </row>
    <row r="37" spans="1:5">
      <c r="A37" s="19">
        <v>103060131</v>
      </c>
      <c r="B37" s="23" t="s">
        <v>389</v>
      </c>
      <c r="C37" s="21">
        <v>0</v>
      </c>
      <c r="D37" s="25">
        <v>0</v>
      </c>
      <c r="E37" s="25">
        <f t="shared" si="0"/>
        <v>0</v>
      </c>
    </row>
    <row r="38" spans="1:5">
      <c r="A38" s="19">
        <v>103060132</v>
      </c>
      <c r="B38" s="23" t="s">
        <v>390</v>
      </c>
      <c r="C38" s="21">
        <v>0</v>
      </c>
      <c r="D38" s="25">
        <v>0</v>
      </c>
      <c r="E38" s="25">
        <f t="shared" si="0"/>
        <v>0</v>
      </c>
    </row>
    <row r="39" spans="1:5">
      <c r="A39" s="19">
        <v>103060133</v>
      </c>
      <c r="B39" s="23" t="s">
        <v>391</v>
      </c>
      <c r="C39" s="21">
        <v>0</v>
      </c>
      <c r="D39" s="25">
        <v>0</v>
      </c>
      <c r="E39" s="25">
        <f t="shared" si="0"/>
        <v>0</v>
      </c>
    </row>
    <row r="40" spans="1:5">
      <c r="A40" s="19">
        <v>103060134</v>
      </c>
      <c r="B40" s="23" t="s">
        <v>392</v>
      </c>
      <c r="C40" s="21">
        <v>0</v>
      </c>
      <c r="D40" s="25">
        <v>0</v>
      </c>
      <c r="E40" s="25">
        <f t="shared" ref="E40:E57" si="1">C40+D40</f>
        <v>0</v>
      </c>
    </row>
    <row r="41" spans="1:5">
      <c r="A41" s="19">
        <v>103060198</v>
      </c>
      <c r="B41" s="23" t="s">
        <v>393</v>
      </c>
      <c r="C41" s="21">
        <v>810</v>
      </c>
      <c r="D41" s="25">
        <v>0</v>
      </c>
      <c r="E41" s="25">
        <f t="shared" si="1"/>
        <v>810</v>
      </c>
    </row>
    <row r="42" spans="1:5">
      <c r="A42" s="19">
        <v>1030602</v>
      </c>
      <c r="B42" s="22" t="s">
        <v>394</v>
      </c>
      <c r="C42" s="21">
        <f>SUM(C43:C46)</f>
        <v>0</v>
      </c>
      <c r="D42" s="25">
        <v>0</v>
      </c>
      <c r="E42" s="25">
        <f t="shared" si="1"/>
        <v>0</v>
      </c>
    </row>
    <row r="43" spans="1:5">
      <c r="A43" s="19">
        <v>103060202</v>
      </c>
      <c r="B43" s="23" t="s">
        <v>395</v>
      </c>
      <c r="C43" s="21">
        <v>0</v>
      </c>
      <c r="D43" s="25">
        <v>0</v>
      </c>
      <c r="E43" s="25">
        <f t="shared" si="1"/>
        <v>0</v>
      </c>
    </row>
    <row r="44" spans="1:5">
      <c r="A44" s="19">
        <v>103060203</v>
      </c>
      <c r="B44" s="23" t="s">
        <v>396</v>
      </c>
      <c r="C44" s="21">
        <v>0</v>
      </c>
      <c r="D44" s="25">
        <v>0</v>
      </c>
      <c r="E44" s="25">
        <f t="shared" si="1"/>
        <v>0</v>
      </c>
    </row>
    <row r="45" spans="1:5">
      <c r="A45" s="19">
        <v>103060204</v>
      </c>
      <c r="B45" s="23" t="s">
        <v>397</v>
      </c>
      <c r="C45" s="21">
        <v>0</v>
      </c>
      <c r="D45" s="25">
        <v>0</v>
      </c>
      <c r="E45" s="25">
        <f t="shared" si="1"/>
        <v>0</v>
      </c>
    </row>
    <row r="46" spans="1:5">
      <c r="A46" s="19">
        <v>103060298</v>
      </c>
      <c r="B46" s="23" t="s">
        <v>398</v>
      </c>
      <c r="C46" s="21">
        <v>0</v>
      </c>
      <c r="D46" s="25">
        <v>0</v>
      </c>
      <c r="E46" s="25">
        <f t="shared" si="1"/>
        <v>0</v>
      </c>
    </row>
    <row r="47" spans="1:5">
      <c r="A47" s="19">
        <v>1030603</v>
      </c>
      <c r="B47" s="22" t="s">
        <v>399</v>
      </c>
      <c r="C47" s="21">
        <f>SUM(C48:C52)</f>
        <v>0</v>
      </c>
      <c r="D47" s="25">
        <v>0</v>
      </c>
      <c r="E47" s="25">
        <f t="shared" si="1"/>
        <v>0</v>
      </c>
    </row>
    <row r="48" spans="1:5">
      <c r="A48" s="19">
        <v>103060301</v>
      </c>
      <c r="B48" s="23" t="s">
        <v>400</v>
      </c>
      <c r="C48" s="21">
        <v>0</v>
      </c>
      <c r="D48" s="25">
        <v>0</v>
      </c>
      <c r="E48" s="25">
        <f t="shared" si="1"/>
        <v>0</v>
      </c>
    </row>
    <row r="49" spans="1:5">
      <c r="A49" s="19">
        <v>103060304</v>
      </c>
      <c r="B49" s="23" t="s">
        <v>401</v>
      </c>
      <c r="C49" s="21">
        <v>0</v>
      </c>
      <c r="D49" s="25">
        <v>0</v>
      </c>
      <c r="E49" s="25">
        <f t="shared" si="1"/>
        <v>0</v>
      </c>
    </row>
    <row r="50" spans="1:5">
      <c r="A50" s="19">
        <v>103060305</v>
      </c>
      <c r="B50" s="23" t="s">
        <v>402</v>
      </c>
      <c r="C50" s="21">
        <v>0</v>
      </c>
      <c r="D50" s="25">
        <v>0</v>
      </c>
      <c r="E50" s="25">
        <f t="shared" si="1"/>
        <v>0</v>
      </c>
    </row>
    <row r="51" spans="1:5">
      <c r="A51" s="19">
        <v>103060307</v>
      </c>
      <c r="B51" s="23" t="s">
        <v>403</v>
      </c>
      <c r="C51" s="21">
        <v>0</v>
      </c>
      <c r="D51" s="25">
        <v>0</v>
      </c>
      <c r="E51" s="25">
        <f t="shared" si="1"/>
        <v>0</v>
      </c>
    </row>
    <row r="52" spans="1:5">
      <c r="A52" s="19">
        <v>103060398</v>
      </c>
      <c r="B52" s="23" t="s">
        <v>404</v>
      </c>
      <c r="C52" s="21">
        <v>0</v>
      </c>
      <c r="D52" s="25">
        <v>0</v>
      </c>
      <c r="E52" s="25">
        <f t="shared" si="1"/>
        <v>0</v>
      </c>
    </row>
    <row r="53" spans="1:5">
      <c r="A53" s="19">
        <v>1030604</v>
      </c>
      <c r="B53" s="22" t="s">
        <v>405</v>
      </c>
      <c r="C53" s="21">
        <f>SUM(C54:C56)</f>
        <v>0</v>
      </c>
      <c r="D53" s="25">
        <v>0</v>
      </c>
      <c r="E53" s="25">
        <f t="shared" si="1"/>
        <v>0</v>
      </c>
    </row>
    <row r="54" spans="1:5">
      <c r="A54" s="19">
        <v>103060401</v>
      </c>
      <c r="B54" s="23" t="s">
        <v>406</v>
      </c>
      <c r="C54" s="21">
        <v>0</v>
      </c>
      <c r="D54" s="25">
        <v>0</v>
      </c>
      <c r="E54" s="25">
        <f t="shared" si="1"/>
        <v>0</v>
      </c>
    </row>
    <row r="55" spans="1:5">
      <c r="A55" s="19">
        <v>103060402</v>
      </c>
      <c r="B55" s="23" t="s">
        <v>407</v>
      </c>
      <c r="C55" s="21">
        <v>0</v>
      </c>
      <c r="D55" s="25">
        <v>0</v>
      </c>
      <c r="E55" s="25">
        <f t="shared" si="1"/>
        <v>0</v>
      </c>
    </row>
    <row r="56" spans="1:5">
      <c r="A56" s="19">
        <v>103060498</v>
      </c>
      <c r="B56" s="23" t="s">
        <v>408</v>
      </c>
      <c r="C56" s="21">
        <v>0</v>
      </c>
      <c r="D56" s="25">
        <v>0</v>
      </c>
      <c r="E56" s="25">
        <f t="shared" si="1"/>
        <v>0</v>
      </c>
    </row>
    <row r="57" spans="1:5">
      <c r="A57" s="19">
        <v>1030698</v>
      </c>
      <c r="B57" s="22" t="s">
        <v>409</v>
      </c>
      <c r="C57" s="21">
        <v>0</v>
      </c>
      <c r="D57" s="25">
        <v>0</v>
      </c>
      <c r="E57" s="25">
        <f t="shared" si="1"/>
        <v>0</v>
      </c>
    </row>
  </sheetData>
  <mergeCells count="5">
    <mergeCell ref="A2:E2"/>
    <mergeCell ref="A5:A6"/>
    <mergeCell ref="B5:B6"/>
    <mergeCell ref="C5:C6"/>
    <mergeCell ref="E5:E6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G46" sqref="G46"/>
    </sheetView>
  </sheetViews>
  <sheetFormatPr defaultColWidth="9" defaultRowHeight="13.5" outlineLevelCol="4"/>
  <cols>
    <col min="1" max="1" width="12.375" customWidth="1"/>
    <col min="2" max="2" width="43.375" customWidth="1"/>
    <col min="3" max="5" width="11.25" style="18" customWidth="1"/>
  </cols>
  <sheetData>
    <row r="1" s="17" customFormat="1" ht="14.25" spans="1:5">
      <c r="A1" s="2" t="s">
        <v>410</v>
      </c>
      <c r="C1" s="4"/>
      <c r="D1" s="4"/>
      <c r="E1" s="4"/>
    </row>
    <row r="2" s="17" customFormat="1" ht="17.25" customHeight="1" spans="1:5">
      <c r="A2" s="3" t="s">
        <v>34</v>
      </c>
      <c r="C2" s="4"/>
      <c r="D2" s="4"/>
      <c r="E2" s="4" t="s">
        <v>2</v>
      </c>
    </row>
    <row r="3" s="17" customFormat="1" spans="1:5">
      <c r="A3" s="5" t="s">
        <v>35</v>
      </c>
      <c r="B3" s="5" t="s">
        <v>36</v>
      </c>
      <c r="C3" s="5" t="s">
        <v>37</v>
      </c>
      <c r="D3" s="6" t="s">
        <v>38</v>
      </c>
      <c r="E3" s="5" t="s">
        <v>39</v>
      </c>
    </row>
    <row r="4" s="17" customFormat="1" spans="1:5">
      <c r="A4" s="5"/>
      <c r="B4" s="5"/>
      <c r="C4" s="5"/>
      <c r="D4" s="6" t="s">
        <v>40</v>
      </c>
      <c r="E4" s="5"/>
    </row>
    <row r="5" s="17" customFormat="1" spans="1:5">
      <c r="A5" s="19"/>
      <c r="B5" s="20" t="s">
        <v>411</v>
      </c>
      <c r="C5" s="21">
        <f>C6+C9</f>
        <v>9</v>
      </c>
      <c r="D5" s="21">
        <v>0</v>
      </c>
      <c r="E5" s="5">
        <f>C5+D5</f>
        <v>9</v>
      </c>
    </row>
    <row r="6" spans="1:5">
      <c r="A6" s="19">
        <v>208</v>
      </c>
      <c r="B6" s="22" t="s">
        <v>412</v>
      </c>
      <c r="C6" s="21">
        <f>C7</f>
        <v>0</v>
      </c>
      <c r="D6" s="21">
        <v>0</v>
      </c>
      <c r="E6" s="5">
        <f t="shared" ref="E6:E36" si="0">C6+D6</f>
        <v>0</v>
      </c>
    </row>
    <row r="7" spans="1:5">
      <c r="A7" s="19">
        <v>20804</v>
      </c>
      <c r="B7" s="22" t="s">
        <v>413</v>
      </c>
      <c r="C7" s="21">
        <f>C8</f>
        <v>0</v>
      </c>
      <c r="D7" s="21">
        <v>0</v>
      </c>
      <c r="E7" s="5">
        <f t="shared" si="0"/>
        <v>0</v>
      </c>
    </row>
    <row r="8" spans="1:5">
      <c r="A8" s="19">
        <v>2080451</v>
      </c>
      <c r="B8" s="23" t="s">
        <v>414</v>
      </c>
      <c r="C8" s="21">
        <v>0</v>
      </c>
      <c r="D8" s="21">
        <v>0</v>
      </c>
      <c r="E8" s="5">
        <f t="shared" si="0"/>
        <v>0</v>
      </c>
    </row>
    <row r="9" spans="1:5">
      <c r="A9" s="19">
        <v>223</v>
      </c>
      <c r="B9" s="22" t="s">
        <v>411</v>
      </c>
      <c r="C9" s="21">
        <f>C10+C20+C29+C31+C35</f>
        <v>9</v>
      </c>
      <c r="D9" s="21">
        <v>0</v>
      </c>
      <c r="E9" s="5">
        <f t="shared" si="0"/>
        <v>9</v>
      </c>
    </row>
    <row r="10" spans="1:5">
      <c r="A10" s="19">
        <v>22301</v>
      </c>
      <c r="B10" s="22" t="s">
        <v>415</v>
      </c>
      <c r="C10" s="21">
        <f>SUM(C11:C19)</f>
        <v>9</v>
      </c>
      <c r="D10" s="21">
        <v>0</v>
      </c>
      <c r="E10" s="5">
        <f t="shared" si="0"/>
        <v>9</v>
      </c>
    </row>
    <row r="11" spans="1:5">
      <c r="A11" s="19">
        <v>2230101</v>
      </c>
      <c r="B11" s="23" t="s">
        <v>416</v>
      </c>
      <c r="C11" s="21">
        <v>0</v>
      </c>
      <c r="D11" s="21">
        <v>0</v>
      </c>
      <c r="E11" s="5">
        <f t="shared" si="0"/>
        <v>0</v>
      </c>
    </row>
    <row r="12" spans="1:5">
      <c r="A12" s="19">
        <v>2230102</v>
      </c>
      <c r="B12" s="23" t="s">
        <v>417</v>
      </c>
      <c r="C12" s="21">
        <v>0</v>
      </c>
      <c r="D12" s="21">
        <v>0</v>
      </c>
      <c r="E12" s="5">
        <f t="shared" si="0"/>
        <v>0</v>
      </c>
    </row>
    <row r="13" spans="1:5">
      <c r="A13" s="19">
        <v>2230103</v>
      </c>
      <c r="B13" s="23" t="s">
        <v>418</v>
      </c>
      <c r="C13" s="21">
        <v>0</v>
      </c>
      <c r="D13" s="21">
        <v>0</v>
      </c>
      <c r="E13" s="5">
        <f t="shared" si="0"/>
        <v>0</v>
      </c>
    </row>
    <row r="14" spans="1:5">
      <c r="A14" s="19">
        <v>2230104</v>
      </c>
      <c r="B14" s="23" t="s">
        <v>419</v>
      </c>
      <c r="C14" s="21">
        <v>0</v>
      </c>
      <c r="D14" s="21">
        <v>0</v>
      </c>
      <c r="E14" s="5">
        <f t="shared" si="0"/>
        <v>0</v>
      </c>
    </row>
    <row r="15" spans="1:5">
      <c r="A15" s="19">
        <v>2230105</v>
      </c>
      <c r="B15" s="23" t="s">
        <v>420</v>
      </c>
      <c r="C15" s="21">
        <v>9</v>
      </c>
      <c r="D15" s="21">
        <v>0</v>
      </c>
      <c r="E15" s="5">
        <f t="shared" si="0"/>
        <v>9</v>
      </c>
    </row>
    <row r="16" spans="1:5">
      <c r="A16" s="19">
        <v>2230106</v>
      </c>
      <c r="B16" s="23" t="s">
        <v>421</v>
      </c>
      <c r="C16" s="21">
        <v>0</v>
      </c>
      <c r="D16" s="21">
        <v>0</v>
      </c>
      <c r="E16" s="5">
        <f t="shared" si="0"/>
        <v>0</v>
      </c>
    </row>
    <row r="17" spans="1:5">
      <c r="A17" s="19">
        <v>2230107</v>
      </c>
      <c r="B17" s="23" t="s">
        <v>422</v>
      </c>
      <c r="C17" s="21">
        <v>0</v>
      </c>
      <c r="D17" s="21">
        <v>0</v>
      </c>
      <c r="E17" s="5">
        <f t="shared" si="0"/>
        <v>0</v>
      </c>
    </row>
    <row r="18" spans="1:5">
      <c r="A18" s="19">
        <v>2230108</v>
      </c>
      <c r="B18" s="23" t="s">
        <v>423</v>
      </c>
      <c r="C18" s="21">
        <v>0</v>
      </c>
      <c r="D18" s="21">
        <v>0</v>
      </c>
      <c r="E18" s="5">
        <f t="shared" si="0"/>
        <v>0</v>
      </c>
    </row>
    <row r="19" spans="1:5">
      <c r="A19" s="19">
        <v>2230199</v>
      </c>
      <c r="B19" s="23" t="s">
        <v>424</v>
      </c>
      <c r="C19" s="21">
        <v>0</v>
      </c>
      <c r="D19" s="21">
        <v>0</v>
      </c>
      <c r="E19" s="5">
        <f t="shared" si="0"/>
        <v>0</v>
      </c>
    </row>
    <row r="20" spans="1:5">
      <c r="A20" s="19">
        <v>22302</v>
      </c>
      <c r="B20" s="22" t="s">
        <v>425</v>
      </c>
      <c r="C20" s="21">
        <f>SUM(C21:C28)</f>
        <v>0</v>
      </c>
      <c r="D20" s="21">
        <v>0</v>
      </c>
      <c r="E20" s="5">
        <f t="shared" si="0"/>
        <v>0</v>
      </c>
    </row>
    <row r="21" spans="1:5">
      <c r="A21" s="19">
        <v>2230201</v>
      </c>
      <c r="B21" s="23" t="s">
        <v>426</v>
      </c>
      <c r="C21" s="21">
        <v>0</v>
      </c>
      <c r="D21" s="21">
        <v>0</v>
      </c>
      <c r="E21" s="5">
        <f t="shared" si="0"/>
        <v>0</v>
      </c>
    </row>
    <row r="22" spans="1:5">
      <c r="A22" s="19">
        <v>2230202</v>
      </c>
      <c r="B22" s="23" t="s">
        <v>427</v>
      </c>
      <c r="C22" s="21">
        <v>0</v>
      </c>
      <c r="D22" s="21">
        <v>0</v>
      </c>
      <c r="E22" s="5">
        <f t="shared" si="0"/>
        <v>0</v>
      </c>
    </row>
    <row r="23" spans="1:5">
      <c r="A23" s="19">
        <v>2230203</v>
      </c>
      <c r="B23" s="23" t="s">
        <v>428</v>
      </c>
      <c r="C23" s="21">
        <v>0</v>
      </c>
      <c r="D23" s="21">
        <v>0</v>
      </c>
      <c r="E23" s="5">
        <f t="shared" si="0"/>
        <v>0</v>
      </c>
    </row>
    <row r="24" spans="1:5">
      <c r="A24" s="19">
        <v>2230204</v>
      </c>
      <c r="B24" s="23" t="s">
        <v>429</v>
      </c>
      <c r="C24" s="21">
        <v>0</v>
      </c>
      <c r="D24" s="21">
        <v>0</v>
      </c>
      <c r="E24" s="5">
        <f t="shared" si="0"/>
        <v>0</v>
      </c>
    </row>
    <row r="25" spans="1:5">
      <c r="A25" s="19">
        <v>2230205</v>
      </c>
      <c r="B25" s="23" t="s">
        <v>430</v>
      </c>
      <c r="C25" s="21">
        <v>0</v>
      </c>
      <c r="D25" s="21">
        <v>0</v>
      </c>
      <c r="E25" s="5">
        <f t="shared" si="0"/>
        <v>0</v>
      </c>
    </row>
    <row r="26" spans="1:5">
      <c r="A26" s="19">
        <v>2230206</v>
      </c>
      <c r="B26" s="23" t="s">
        <v>431</v>
      </c>
      <c r="C26" s="21">
        <v>0</v>
      </c>
      <c r="D26" s="21">
        <v>0</v>
      </c>
      <c r="E26" s="5">
        <f t="shared" si="0"/>
        <v>0</v>
      </c>
    </row>
    <row r="27" spans="1:5">
      <c r="A27" s="19">
        <v>2230207</v>
      </c>
      <c r="B27" s="23" t="s">
        <v>432</v>
      </c>
      <c r="C27" s="21">
        <v>0</v>
      </c>
      <c r="D27" s="21">
        <v>0</v>
      </c>
      <c r="E27" s="5">
        <f t="shared" si="0"/>
        <v>0</v>
      </c>
    </row>
    <row r="28" spans="1:5">
      <c r="A28" s="19">
        <v>2230299</v>
      </c>
      <c r="B28" s="23" t="s">
        <v>433</v>
      </c>
      <c r="C28" s="21">
        <v>0</v>
      </c>
      <c r="D28" s="21">
        <v>0</v>
      </c>
      <c r="E28" s="5">
        <f t="shared" si="0"/>
        <v>0</v>
      </c>
    </row>
    <row r="29" spans="1:5">
      <c r="A29" s="19">
        <v>22303</v>
      </c>
      <c r="B29" s="22" t="s">
        <v>434</v>
      </c>
      <c r="C29" s="21">
        <f>C30</f>
        <v>0</v>
      </c>
      <c r="D29" s="21">
        <v>0</v>
      </c>
      <c r="E29" s="5">
        <f t="shared" si="0"/>
        <v>0</v>
      </c>
    </row>
    <row r="30" spans="1:5">
      <c r="A30" s="19">
        <v>2230301</v>
      </c>
      <c r="B30" s="23" t="s">
        <v>435</v>
      </c>
      <c r="C30" s="21">
        <v>0</v>
      </c>
      <c r="D30" s="21">
        <v>0</v>
      </c>
      <c r="E30" s="5">
        <f t="shared" si="0"/>
        <v>0</v>
      </c>
    </row>
    <row r="31" spans="1:5">
      <c r="A31" s="19">
        <v>22304</v>
      </c>
      <c r="B31" s="22" t="s">
        <v>436</v>
      </c>
      <c r="C31" s="21">
        <f>C32+C33+C34</f>
        <v>0</v>
      </c>
      <c r="D31" s="21">
        <v>0</v>
      </c>
      <c r="E31" s="5">
        <f t="shared" si="0"/>
        <v>0</v>
      </c>
    </row>
    <row r="32" spans="1:5">
      <c r="A32" s="19">
        <v>2230401</v>
      </c>
      <c r="B32" s="23" t="s">
        <v>437</v>
      </c>
      <c r="C32" s="21">
        <v>0</v>
      </c>
      <c r="D32" s="21">
        <v>0</v>
      </c>
      <c r="E32" s="5">
        <f t="shared" si="0"/>
        <v>0</v>
      </c>
    </row>
    <row r="33" spans="1:5">
      <c r="A33" s="19">
        <v>2230402</v>
      </c>
      <c r="B33" s="23" t="s">
        <v>438</v>
      </c>
      <c r="C33" s="21">
        <v>0</v>
      </c>
      <c r="D33" s="21">
        <v>0</v>
      </c>
      <c r="E33" s="5">
        <f t="shared" si="0"/>
        <v>0</v>
      </c>
    </row>
    <row r="34" spans="1:5">
      <c r="A34" s="19">
        <v>2230499</v>
      </c>
      <c r="B34" s="23" t="s">
        <v>439</v>
      </c>
      <c r="C34" s="21">
        <v>0</v>
      </c>
      <c r="D34" s="21">
        <v>0</v>
      </c>
      <c r="E34" s="5">
        <f t="shared" si="0"/>
        <v>0</v>
      </c>
    </row>
    <row r="35" spans="1:5">
      <c r="A35" s="19">
        <v>22399</v>
      </c>
      <c r="B35" s="22" t="s">
        <v>440</v>
      </c>
      <c r="C35" s="21">
        <f>C36</f>
        <v>0</v>
      </c>
      <c r="D35" s="21">
        <v>0</v>
      </c>
      <c r="E35" s="5">
        <f t="shared" si="0"/>
        <v>0</v>
      </c>
    </row>
    <row r="36" spans="1:5">
      <c r="A36" s="19">
        <v>2239901</v>
      </c>
      <c r="B36" s="23" t="s">
        <v>441</v>
      </c>
      <c r="C36" s="21">
        <v>0</v>
      </c>
      <c r="D36" s="21">
        <v>0</v>
      </c>
      <c r="E36" s="5">
        <f t="shared" si="0"/>
        <v>0</v>
      </c>
    </row>
  </sheetData>
  <autoFilter xmlns:etc="http://www.wps.cn/officeDocument/2017/etCustomData" ref="A4:E36" etc:filterBottomFollowUsedRange="0">
    <extLst/>
  </autoFilter>
  <mergeCells count="4">
    <mergeCell ref="A3:A4"/>
    <mergeCell ref="B3:B4"/>
    <mergeCell ref="C3:C4"/>
    <mergeCell ref="E3:E4"/>
  </mergeCells>
  <pageMargins left="0.66875" right="0.432638888888889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I10" sqref="I10"/>
    </sheetView>
  </sheetViews>
  <sheetFormatPr defaultColWidth="9" defaultRowHeight="13.5" outlineLevelCol="4"/>
  <cols>
    <col min="1" max="1" width="14.75" style="1" customWidth="1"/>
    <col min="2" max="2" width="22.375" style="11" customWidth="1"/>
    <col min="3" max="5" width="14.75" style="1" customWidth="1"/>
    <col min="6" max="16384" width="9" style="1"/>
  </cols>
  <sheetData>
    <row r="1" s="1" customFormat="1" ht="20.25" spans="1:5">
      <c r="A1" s="12" t="s">
        <v>48</v>
      </c>
      <c r="B1" s="13"/>
      <c r="C1" s="12"/>
      <c r="D1" s="12"/>
      <c r="E1" s="12"/>
    </row>
    <row r="2" s="1" customFormat="1" ht="14.25" spans="1:2">
      <c r="A2" s="2" t="s">
        <v>442</v>
      </c>
      <c r="B2" s="11"/>
    </row>
    <row r="3" s="1" customFormat="1" ht="17.25" customHeight="1" spans="1:5">
      <c r="A3" s="3" t="s">
        <v>34</v>
      </c>
      <c r="B3" s="11"/>
      <c r="E3" s="4" t="s">
        <v>2</v>
      </c>
    </row>
    <row r="4" s="1" customFormat="1" ht="20" customHeight="1" spans="1:5">
      <c r="A4" s="5" t="s">
        <v>35</v>
      </c>
      <c r="B4" s="6" t="s">
        <v>36</v>
      </c>
      <c r="C4" s="5" t="s">
        <v>37</v>
      </c>
      <c r="D4" s="6" t="s">
        <v>38</v>
      </c>
      <c r="E4" s="5" t="s">
        <v>39</v>
      </c>
    </row>
    <row r="5" s="1" customFormat="1" ht="20" customHeight="1" spans="1:5">
      <c r="A5" s="5"/>
      <c r="B5" s="6"/>
      <c r="C5" s="5"/>
      <c r="D5" s="6" t="s">
        <v>40</v>
      </c>
      <c r="E5" s="5"/>
    </row>
    <row r="6" s="10" customFormat="1" ht="28" customHeight="1" spans="1:5">
      <c r="A6" s="14">
        <v>102</v>
      </c>
      <c r="B6" s="7" t="s">
        <v>443</v>
      </c>
      <c r="C6" s="14">
        <f>C7+C14</f>
        <v>15914</v>
      </c>
      <c r="D6" s="14">
        <f>D7+D14</f>
        <v>0</v>
      </c>
      <c r="E6" s="14">
        <f>E7+E14</f>
        <v>15914</v>
      </c>
    </row>
    <row r="7" s="1" customFormat="1" ht="30" customHeight="1" spans="1:5">
      <c r="A7" s="15">
        <v>10210</v>
      </c>
      <c r="B7" s="8" t="s">
        <v>444</v>
      </c>
      <c r="C7" s="15">
        <f>SUM(C8:C13)</f>
        <v>1929</v>
      </c>
      <c r="D7" s="15">
        <f>SUM(D8:D13)</f>
        <v>0</v>
      </c>
      <c r="E7" s="15">
        <f>SUM(E8:E13)</f>
        <v>1929</v>
      </c>
    </row>
    <row r="8" s="1" customFormat="1" ht="30" customHeight="1" spans="1:5">
      <c r="A8" s="15">
        <v>1021001</v>
      </c>
      <c r="B8" s="8" t="s">
        <v>445</v>
      </c>
      <c r="C8" s="15">
        <v>704</v>
      </c>
      <c r="D8" s="15">
        <v>0</v>
      </c>
      <c r="E8" s="5">
        <f t="shared" ref="E8:E13" si="0">C8+D8</f>
        <v>704</v>
      </c>
    </row>
    <row r="9" s="1" customFormat="1" ht="30" customHeight="1" spans="1:5">
      <c r="A9" s="15">
        <v>1021002</v>
      </c>
      <c r="B9" s="8" t="s">
        <v>446</v>
      </c>
      <c r="C9" s="15">
        <v>1073</v>
      </c>
      <c r="D9" s="7">
        <v>0</v>
      </c>
      <c r="E9" s="5">
        <f t="shared" si="0"/>
        <v>1073</v>
      </c>
    </row>
    <row r="10" s="1" customFormat="1" ht="30" customHeight="1" spans="1:5">
      <c r="A10" s="15">
        <v>1021003</v>
      </c>
      <c r="B10" s="8" t="s">
        <v>447</v>
      </c>
      <c r="C10" s="15">
        <v>80</v>
      </c>
      <c r="D10" s="15">
        <v>0</v>
      </c>
      <c r="E10" s="5">
        <f t="shared" si="0"/>
        <v>80</v>
      </c>
    </row>
    <row r="11" s="1" customFormat="1" ht="30" customHeight="1" spans="1:5">
      <c r="A11" s="15">
        <v>1021004</v>
      </c>
      <c r="B11" s="8" t="s">
        <v>448</v>
      </c>
      <c r="C11" s="15">
        <v>69</v>
      </c>
      <c r="D11" s="15">
        <v>0</v>
      </c>
      <c r="E11" s="5">
        <f t="shared" si="0"/>
        <v>69</v>
      </c>
    </row>
    <row r="12" s="1" customFormat="1" ht="30" customHeight="1" spans="1:5">
      <c r="A12" s="15">
        <v>1021005</v>
      </c>
      <c r="B12" s="8" t="s">
        <v>449</v>
      </c>
      <c r="C12" s="15">
        <v>0</v>
      </c>
      <c r="D12" s="7">
        <v>0</v>
      </c>
      <c r="E12" s="5">
        <f t="shared" si="0"/>
        <v>0</v>
      </c>
    </row>
    <row r="13" s="1" customFormat="1" ht="30" customHeight="1" spans="1:5">
      <c r="A13" s="15">
        <v>1021099</v>
      </c>
      <c r="B13" s="8" t="s">
        <v>450</v>
      </c>
      <c r="C13" s="15">
        <v>3</v>
      </c>
      <c r="D13" s="15">
        <v>0</v>
      </c>
      <c r="E13" s="5">
        <f t="shared" si="0"/>
        <v>3</v>
      </c>
    </row>
    <row r="14" s="1" customFormat="1" ht="30" customHeight="1" spans="1:5">
      <c r="A14" s="15">
        <v>10211</v>
      </c>
      <c r="B14" s="8" t="s">
        <v>451</v>
      </c>
      <c r="C14" s="15">
        <f>SUM(C15:C19)</f>
        <v>13985</v>
      </c>
      <c r="D14" s="15">
        <f>SUM(D15:D19)</f>
        <v>0</v>
      </c>
      <c r="E14" s="15">
        <f>SUM(E15:E19)</f>
        <v>13985</v>
      </c>
    </row>
    <row r="15" s="1" customFormat="1" ht="30" customHeight="1" spans="1:5">
      <c r="A15" s="15">
        <v>1021101</v>
      </c>
      <c r="B15" s="8" t="s">
        <v>452</v>
      </c>
      <c r="C15" s="15">
        <v>8845</v>
      </c>
      <c r="D15" s="7">
        <v>0</v>
      </c>
      <c r="E15" s="5">
        <f t="shared" ref="E15:E19" si="1">C15+D15</f>
        <v>8845</v>
      </c>
    </row>
    <row r="16" s="1" customFormat="1" ht="30" customHeight="1" spans="1:5">
      <c r="A16" s="15">
        <v>1021102</v>
      </c>
      <c r="B16" s="8" t="s">
        <v>453</v>
      </c>
      <c r="C16" s="15">
        <v>5113</v>
      </c>
      <c r="D16" s="15">
        <v>0</v>
      </c>
      <c r="E16" s="5">
        <f t="shared" si="1"/>
        <v>5113</v>
      </c>
    </row>
    <row r="17" s="1" customFormat="1" ht="30" customHeight="1" spans="1:5">
      <c r="A17" s="15">
        <v>1021103</v>
      </c>
      <c r="B17" s="8" t="s">
        <v>454</v>
      </c>
      <c r="C17" s="15">
        <v>15</v>
      </c>
      <c r="D17" s="15">
        <v>0</v>
      </c>
      <c r="E17" s="5">
        <f t="shared" si="1"/>
        <v>15</v>
      </c>
    </row>
    <row r="18" s="1" customFormat="1" ht="30" customHeight="1" spans="1:5">
      <c r="A18" s="15">
        <v>1021104</v>
      </c>
      <c r="B18" s="8" t="s">
        <v>455</v>
      </c>
      <c r="C18" s="15">
        <v>0</v>
      </c>
      <c r="D18" s="7">
        <v>0</v>
      </c>
      <c r="E18" s="5">
        <f t="shared" si="1"/>
        <v>0</v>
      </c>
    </row>
    <row r="19" s="1" customFormat="1" ht="30" customHeight="1" spans="1:5">
      <c r="A19" s="15">
        <v>1021199</v>
      </c>
      <c r="B19" s="8" t="s">
        <v>456</v>
      </c>
      <c r="C19" s="15">
        <v>12</v>
      </c>
      <c r="D19" s="15">
        <v>0</v>
      </c>
      <c r="E19" s="5">
        <f t="shared" si="1"/>
        <v>12</v>
      </c>
    </row>
    <row r="20" s="10" customFormat="1" ht="30" customHeight="1" spans="1:5">
      <c r="A20" s="16">
        <v>110</v>
      </c>
      <c r="B20" s="9" t="s">
        <v>457</v>
      </c>
      <c r="C20" s="16">
        <f>C21+C24</f>
        <v>3433</v>
      </c>
      <c r="D20" s="16">
        <f>D21+D24</f>
        <v>0</v>
      </c>
      <c r="E20" s="16">
        <f>E21+E24</f>
        <v>3433</v>
      </c>
    </row>
    <row r="21" s="1" customFormat="1" ht="30" customHeight="1" spans="1:5">
      <c r="A21" s="15">
        <v>11016</v>
      </c>
      <c r="B21" s="8" t="s">
        <v>458</v>
      </c>
      <c r="C21" s="15">
        <f>SUM(C22:C23)</f>
        <v>118</v>
      </c>
      <c r="D21" s="15">
        <f>SUM(D22:D23)</f>
        <v>0</v>
      </c>
      <c r="E21" s="15">
        <f>SUM(E22:E23)</f>
        <v>118</v>
      </c>
    </row>
    <row r="22" s="1" customFormat="1" ht="30" customHeight="1" spans="1:5">
      <c r="A22" s="15">
        <v>1101604</v>
      </c>
      <c r="B22" s="8" t="s">
        <v>459</v>
      </c>
      <c r="C22" s="15">
        <v>13</v>
      </c>
      <c r="D22" s="15">
        <v>0</v>
      </c>
      <c r="E22" s="5">
        <f>C22+D22</f>
        <v>13</v>
      </c>
    </row>
    <row r="23" s="1" customFormat="1" ht="30" customHeight="1" spans="1:5">
      <c r="A23" s="15">
        <v>1101605</v>
      </c>
      <c r="B23" s="8" t="s">
        <v>460</v>
      </c>
      <c r="C23" s="15">
        <v>105</v>
      </c>
      <c r="D23" s="15">
        <v>0</v>
      </c>
      <c r="E23" s="5">
        <f>C23+D23</f>
        <v>105</v>
      </c>
    </row>
    <row r="24" s="1" customFormat="1" ht="30" customHeight="1" spans="1:5">
      <c r="A24" s="15">
        <v>11017</v>
      </c>
      <c r="B24" s="8" t="s">
        <v>461</v>
      </c>
      <c r="C24" s="15">
        <f>C25</f>
        <v>3315</v>
      </c>
      <c r="D24" s="15">
        <f>D25</f>
        <v>0</v>
      </c>
      <c r="E24" s="15">
        <f>E25</f>
        <v>3315</v>
      </c>
    </row>
    <row r="25" s="1" customFormat="1" ht="30" customHeight="1" spans="1:5">
      <c r="A25" s="15">
        <v>1101706</v>
      </c>
      <c r="B25" s="8" t="s">
        <v>462</v>
      </c>
      <c r="C25" s="15">
        <v>3315</v>
      </c>
      <c r="D25" s="15">
        <v>0</v>
      </c>
      <c r="E25" s="15">
        <v>3315</v>
      </c>
    </row>
  </sheetData>
  <mergeCells count="5">
    <mergeCell ref="A1:E1"/>
    <mergeCell ref="A4:A5"/>
    <mergeCell ref="B4:B5"/>
    <mergeCell ref="C4:C5"/>
    <mergeCell ref="E4:E5"/>
  </mergeCells>
  <pageMargins left="0.75" right="0.75" top="1" bottom="1" header="0.5" footer="0.5"/>
  <pageSetup paperSize="9" orientation="portrait"/>
  <headerFooter/>
  <ignoredErrors>
    <ignoredError sqref="E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支出调整预算</vt:lpstr>
      <vt:lpstr>空表</vt:lpstr>
      <vt:lpstr>2024年一般公共预算收入调整</vt:lpstr>
      <vt:lpstr>2024年一般公共预算支出调整</vt:lpstr>
      <vt:lpstr>2024年政府性基金预算收入调整</vt:lpstr>
      <vt:lpstr>2024年政府性基金预算支出调整</vt:lpstr>
      <vt:lpstr>2024年国有资本经营预算收入调整</vt:lpstr>
      <vt:lpstr>2024年国有资本经营预算支出调整</vt:lpstr>
      <vt:lpstr>2024年社保基金预算收入调整</vt:lpstr>
      <vt:lpstr>2024年社保基金预算支出调整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sinner</cp:lastModifiedBy>
  <dcterms:created xsi:type="dcterms:W3CDTF">2020-10-21T10:48:00Z</dcterms:created>
  <dcterms:modified xsi:type="dcterms:W3CDTF">2024-11-26T05:08:37Z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true</vt:bool>
  </property>
  <property fmtid="{D5CDD505-2E9C-101B-9397-08002B2CF9AE}" pid="4" name="ICV">
    <vt:lpwstr>0DFCED66E9FC489DB1812BE042033EDB_13</vt:lpwstr>
  </property>
</Properties>
</file>